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\share\01_総務管理グループ\07　給与等\06_定期健康診断等\R8　　定期健康診断等\01　契約_健康診断業務（結核以外）\04公告\"/>
    </mc:Choice>
  </mc:AlternateContent>
  <xr:revisionPtr revIDLastSave="0" documentId="8_{EA0E265E-9B78-4CD3-A04D-B671DFA73D5D}" xr6:coauthVersionLast="47" xr6:coauthVersionMax="47" xr10:uidLastSave="{00000000-0000-0000-0000-000000000000}"/>
  <bookViews>
    <workbookView xWindow="-120" yWindow="-120" windowWidth="20730" windowHeight="11040" xr2:uid="{CFC54B01-DDA0-46A4-B5E1-999D8AF057FE}"/>
  </bookViews>
  <sheets>
    <sheet name="R8入札積算資料" sheetId="1" r:id="rId1"/>
  </sheets>
  <definedNames>
    <definedName name="_xlnm.Print_Area" localSheetId="0">'R8入札積算資料'!$A$1:$P$82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1" i="1" l="1"/>
  <c r="P82" i="1" s="1"/>
  <c r="P80" i="1"/>
  <c r="M79" i="1"/>
  <c r="N79" i="1" s="1"/>
  <c r="L79" i="1"/>
  <c r="H79" i="1"/>
  <c r="I79" i="1" s="1"/>
  <c r="J79" i="1" s="1"/>
  <c r="G79" i="1"/>
  <c r="M78" i="1"/>
  <c r="L78" i="1"/>
  <c r="N78" i="1" s="1"/>
  <c r="I78" i="1"/>
  <c r="J78" i="1" s="1"/>
  <c r="H78" i="1"/>
  <c r="N77" i="1"/>
  <c r="M77" i="1"/>
  <c r="L77" i="1"/>
  <c r="I77" i="1"/>
  <c r="J77" i="1" s="1"/>
  <c r="H77" i="1"/>
  <c r="M76" i="1"/>
  <c r="L76" i="1"/>
  <c r="N76" i="1" s="1"/>
  <c r="H76" i="1"/>
  <c r="I76" i="1" s="1"/>
  <c r="J76" i="1" s="1"/>
  <c r="N75" i="1"/>
  <c r="M75" i="1"/>
  <c r="L75" i="1"/>
  <c r="I75" i="1"/>
  <c r="J75" i="1" s="1"/>
  <c r="H75" i="1"/>
  <c r="M74" i="1"/>
  <c r="L74" i="1"/>
  <c r="N74" i="1" s="1"/>
  <c r="I74" i="1"/>
  <c r="J74" i="1" s="1"/>
  <c r="H74" i="1"/>
  <c r="N73" i="1"/>
  <c r="M73" i="1"/>
  <c r="L73" i="1"/>
  <c r="I73" i="1"/>
  <c r="J73" i="1" s="1"/>
  <c r="H73" i="1"/>
  <c r="M72" i="1"/>
  <c r="L72" i="1"/>
  <c r="N72" i="1" s="1"/>
  <c r="H72" i="1"/>
  <c r="I72" i="1" s="1"/>
  <c r="J72" i="1" s="1"/>
  <c r="N71" i="1"/>
  <c r="M71" i="1"/>
  <c r="L71" i="1"/>
  <c r="I71" i="1"/>
  <c r="J71" i="1" s="1"/>
  <c r="H71" i="1"/>
  <c r="M70" i="1"/>
  <c r="L70" i="1"/>
  <c r="N70" i="1" s="1"/>
  <c r="I70" i="1"/>
  <c r="J70" i="1" s="1"/>
  <c r="H70" i="1"/>
  <c r="N69" i="1"/>
  <c r="M69" i="1"/>
  <c r="L69" i="1"/>
  <c r="I69" i="1"/>
  <c r="J69" i="1" s="1"/>
  <c r="H69" i="1"/>
  <c r="M68" i="1"/>
  <c r="L68" i="1"/>
  <c r="N68" i="1" s="1"/>
  <c r="H68" i="1"/>
  <c r="I68" i="1" s="1"/>
  <c r="J68" i="1" s="1"/>
  <c r="N67" i="1"/>
  <c r="M67" i="1"/>
  <c r="L67" i="1"/>
  <c r="I67" i="1"/>
  <c r="J67" i="1" s="1"/>
  <c r="H67" i="1"/>
  <c r="M66" i="1"/>
  <c r="L66" i="1"/>
  <c r="N66" i="1" s="1"/>
  <c r="I66" i="1"/>
  <c r="J66" i="1" s="1"/>
  <c r="H66" i="1"/>
  <c r="L64" i="1"/>
  <c r="N64" i="1" s="1"/>
  <c r="M63" i="1"/>
  <c r="M64" i="1" s="1"/>
  <c r="L63" i="1"/>
  <c r="H63" i="1"/>
  <c r="I63" i="1" s="1"/>
  <c r="J63" i="1" s="1"/>
  <c r="N62" i="1"/>
  <c r="I62" i="1"/>
  <c r="J62" i="1" s="1"/>
  <c r="N61" i="1"/>
  <c r="I61" i="1"/>
  <c r="J61" i="1" s="1"/>
  <c r="N60" i="1"/>
  <c r="J60" i="1"/>
  <c r="I60" i="1"/>
  <c r="N59" i="1"/>
  <c r="I59" i="1"/>
  <c r="J59" i="1" s="1"/>
  <c r="N58" i="1"/>
  <c r="I58" i="1"/>
  <c r="J58" i="1" s="1"/>
  <c r="N56" i="1"/>
  <c r="J56" i="1"/>
  <c r="I56" i="1"/>
  <c r="N55" i="1"/>
  <c r="J55" i="1"/>
  <c r="I55" i="1"/>
  <c r="N54" i="1"/>
  <c r="I54" i="1"/>
  <c r="J54" i="1" s="1"/>
  <c r="N53" i="1"/>
  <c r="I53" i="1"/>
  <c r="J53" i="1" s="1"/>
  <c r="N52" i="1"/>
  <c r="I52" i="1"/>
  <c r="J52" i="1" s="1"/>
  <c r="N51" i="1"/>
  <c r="J51" i="1"/>
  <c r="I51" i="1"/>
  <c r="N50" i="1"/>
  <c r="I50" i="1"/>
  <c r="J50" i="1" s="1"/>
  <c r="N48" i="1"/>
  <c r="I48" i="1"/>
  <c r="J48" i="1" s="1"/>
  <c r="N47" i="1"/>
  <c r="J47" i="1"/>
  <c r="I47" i="1"/>
  <c r="N46" i="1"/>
  <c r="J46" i="1"/>
  <c r="I46" i="1"/>
  <c r="N45" i="1"/>
  <c r="I45" i="1"/>
  <c r="J45" i="1" s="1"/>
  <c r="N44" i="1"/>
  <c r="I44" i="1"/>
  <c r="J44" i="1" s="1"/>
  <c r="N42" i="1"/>
  <c r="I42" i="1"/>
  <c r="J42" i="1" s="1"/>
  <c r="N41" i="1"/>
  <c r="J41" i="1"/>
  <c r="I41" i="1"/>
  <c r="N40" i="1"/>
  <c r="I40" i="1"/>
  <c r="J40" i="1" s="1"/>
  <c r="N38" i="1"/>
  <c r="I38" i="1"/>
  <c r="J38" i="1" s="1"/>
  <c r="N37" i="1"/>
  <c r="J37" i="1"/>
  <c r="I37" i="1"/>
  <c r="N36" i="1"/>
  <c r="J36" i="1"/>
  <c r="I36" i="1"/>
  <c r="N35" i="1"/>
  <c r="I35" i="1"/>
  <c r="J35" i="1" s="1"/>
  <c r="N34" i="1"/>
  <c r="I34" i="1"/>
  <c r="J34" i="1" s="1"/>
  <c r="N33" i="1"/>
  <c r="I33" i="1"/>
  <c r="J33" i="1" s="1"/>
  <c r="N32" i="1"/>
  <c r="J32" i="1"/>
  <c r="I32" i="1"/>
  <c r="N31" i="1"/>
  <c r="I31" i="1"/>
  <c r="J31" i="1" s="1"/>
  <c r="N30" i="1"/>
  <c r="I30" i="1"/>
  <c r="J30" i="1" s="1"/>
  <c r="N29" i="1"/>
  <c r="J29" i="1"/>
  <c r="I29" i="1"/>
  <c r="N28" i="1"/>
  <c r="J28" i="1"/>
  <c r="I28" i="1"/>
  <c r="N27" i="1"/>
  <c r="I27" i="1"/>
  <c r="J27" i="1" s="1"/>
  <c r="N26" i="1"/>
  <c r="I26" i="1"/>
  <c r="J26" i="1" s="1"/>
  <c r="N24" i="1"/>
  <c r="I24" i="1"/>
  <c r="J24" i="1" s="1"/>
  <c r="N23" i="1"/>
  <c r="J23" i="1"/>
  <c r="I23" i="1"/>
  <c r="N22" i="1"/>
  <c r="I22" i="1"/>
  <c r="J22" i="1" s="1"/>
  <c r="N21" i="1"/>
  <c r="I21" i="1"/>
  <c r="J21" i="1" s="1"/>
  <c r="N20" i="1"/>
  <c r="J20" i="1"/>
  <c r="I20" i="1"/>
  <c r="N19" i="1"/>
  <c r="J19" i="1"/>
  <c r="I19" i="1"/>
  <c r="N18" i="1"/>
  <c r="I18" i="1"/>
  <c r="J18" i="1" s="1"/>
  <c r="N17" i="1"/>
  <c r="I17" i="1"/>
  <c r="J17" i="1" s="1"/>
  <c r="N16" i="1"/>
  <c r="I16" i="1"/>
  <c r="J16" i="1" s="1"/>
  <c r="N15" i="1"/>
  <c r="J15" i="1"/>
  <c r="I15" i="1"/>
  <c r="N14" i="1"/>
  <c r="I14" i="1"/>
  <c r="J14" i="1" s="1"/>
  <c r="N13" i="1"/>
  <c r="I13" i="1"/>
  <c r="J13" i="1" s="1"/>
  <c r="N12" i="1"/>
  <c r="J12" i="1"/>
  <c r="I12" i="1"/>
  <c r="N11" i="1"/>
  <c r="J11" i="1"/>
  <c r="I11" i="1"/>
  <c r="N10" i="1"/>
  <c r="I10" i="1"/>
  <c r="J10" i="1" s="1"/>
  <c r="N9" i="1"/>
  <c r="I9" i="1"/>
  <c r="J9" i="1" s="1"/>
  <c r="N8" i="1"/>
  <c r="I8" i="1"/>
  <c r="J8" i="1" s="1"/>
  <c r="N7" i="1"/>
  <c r="J7" i="1"/>
  <c r="I7" i="1"/>
  <c r="N6" i="1"/>
  <c r="I6" i="1"/>
  <c r="J6" i="1" s="1"/>
  <c r="N5" i="1"/>
  <c r="I5" i="1"/>
  <c r="J5" i="1" s="1"/>
  <c r="H65" i="1" l="1"/>
  <c r="I65" i="1" s="1"/>
  <c r="J65" i="1" s="1"/>
  <c r="N63" i="1"/>
  <c r="H64" i="1"/>
  <c r="I64" i="1" s="1"/>
  <c r="J64" i="1" s="1"/>
  <c r="J80" i="1" s="1"/>
  <c r="J81" i="1" s="1"/>
  <c r="J82" i="1" s="1"/>
  <c r="M65" i="1"/>
  <c r="N65" i="1" s="1"/>
</calcChain>
</file>

<file path=xl/sharedStrings.xml><?xml version="1.0" encoding="utf-8"?>
<sst xmlns="http://schemas.openxmlformats.org/spreadsheetml/2006/main" count="120" uniqueCount="105">
  <si>
    <t>入札積算資料（件名：令和８年度地方独立行政法人宮城県立病院機構職員定期健康診断等業務）</t>
    <rPh sb="0" eb="2">
      <t>ニュウサツ</t>
    </rPh>
    <rPh sb="2" eb="4">
      <t>セキサン</t>
    </rPh>
    <rPh sb="4" eb="6">
      <t>シリョウ</t>
    </rPh>
    <rPh sb="7" eb="9">
      <t>ケンメイ</t>
    </rPh>
    <rPh sb="10" eb="12">
      <t>レイワ</t>
    </rPh>
    <rPh sb="13" eb="15">
      <t>ネンド</t>
    </rPh>
    <rPh sb="15" eb="27">
      <t>チホウドクリツギョウセイホウジンミヤギケンリツ</t>
    </rPh>
    <rPh sb="27" eb="39">
      <t>ビョウインキコウショクインテイキケンコウシンダン</t>
    </rPh>
    <rPh sb="39" eb="40">
      <t>トウ</t>
    </rPh>
    <rPh sb="40" eb="42">
      <t>ギョウム</t>
    </rPh>
    <phoneticPr fontId="3"/>
  </si>
  <si>
    <t xml:space="preserve">
単位：（円）</t>
    <phoneticPr fontId="3"/>
  </si>
  <si>
    <t>区分</t>
    <rPh sb="0" eb="2">
      <t>クブン</t>
    </rPh>
    <phoneticPr fontId="3"/>
  </si>
  <si>
    <t>検診項目</t>
    <rPh sb="0" eb="2">
      <t>ケンシン</t>
    </rPh>
    <rPh sb="2" eb="4">
      <t>コウモク</t>
    </rPh>
    <phoneticPr fontId="3"/>
  </si>
  <si>
    <t>(参考)令和8年当初予算</t>
    <rPh sb="1" eb="3">
      <t>サンコウ</t>
    </rPh>
    <rPh sb="4" eb="6">
      <t>レイワ</t>
    </rPh>
    <rPh sb="7" eb="8">
      <t>ネン</t>
    </rPh>
    <rPh sb="8" eb="12">
      <t>トウショヨサン</t>
    </rPh>
    <phoneticPr fontId="3"/>
  </si>
  <si>
    <t>受診予定者数</t>
    <rPh sb="0" eb="2">
      <t>ジュシン</t>
    </rPh>
    <rPh sb="2" eb="4">
      <t>ヨテイ</t>
    </rPh>
    <rPh sb="4" eb="5">
      <t>シャ</t>
    </rPh>
    <rPh sb="5" eb="6">
      <t>スウ</t>
    </rPh>
    <phoneticPr fontId="3"/>
  </si>
  <si>
    <t>受診予定者数</t>
    <rPh sb="0" eb="6">
      <t>ジュシンヨテイシャスウ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</si>
  <si>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</si>
  <si>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</si>
  <si>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精神</t>
    <rPh sb="0" eb="2">
      <t>セイシン</t>
    </rPh>
    <phoneticPr fontId="3"/>
  </si>
  <si>
    <t>がん</t>
    <phoneticPr fontId="3"/>
  </si>
  <si>
    <t>本部</t>
    <rPh sb="0" eb="2">
      <t>ホンブ</t>
    </rPh>
    <phoneticPr fontId="3"/>
  </si>
  <si>
    <t>計</t>
    <rPh sb="0" eb="1">
      <t>ケイ</t>
    </rPh>
    <phoneticPr fontId="3"/>
  </si>
  <si>
    <t xml:space="preserve">定期健康診断 
</t>
    <rPh sb="0" eb="2">
      <t>テイキ</t>
    </rPh>
    <rPh sb="2" eb="4">
      <t>ケンコウ</t>
    </rPh>
    <rPh sb="4" eb="6">
      <t>シンダン</t>
    </rPh>
    <phoneticPr fontId="3"/>
  </si>
  <si>
    <t>1.問診</t>
    <rPh sb="2" eb="4">
      <t>モンシン</t>
    </rPh>
    <phoneticPr fontId="3"/>
  </si>
  <si>
    <t>2.診察</t>
    <rPh sb="2" eb="4">
      <t>シンサツ</t>
    </rPh>
    <phoneticPr fontId="3"/>
  </si>
  <si>
    <t>3.身体計測（身長・体重・腹囲・BMI)</t>
    <rPh sb="2" eb="4">
      <t>シンタイ</t>
    </rPh>
    <rPh sb="4" eb="6">
      <t>ケイソク</t>
    </rPh>
    <rPh sb="7" eb="9">
      <t>シンチョウ</t>
    </rPh>
    <rPh sb="10" eb="12">
      <t>タイジュウ</t>
    </rPh>
    <rPh sb="13" eb="15">
      <t>フクイ</t>
    </rPh>
    <phoneticPr fontId="3"/>
  </si>
  <si>
    <t>4.視力検査（遠方視力）</t>
    <rPh sb="2" eb="4">
      <t>シリョク</t>
    </rPh>
    <rPh sb="4" eb="6">
      <t>ケンサ</t>
    </rPh>
    <rPh sb="7" eb="9">
      <t>エンポウ</t>
    </rPh>
    <rPh sb="9" eb="11">
      <t>シリョク</t>
    </rPh>
    <phoneticPr fontId="3"/>
  </si>
  <si>
    <t>5.聴力検査（1,000Hz、4,000Hz）</t>
    <rPh sb="2" eb="4">
      <t>チョウリョク</t>
    </rPh>
    <rPh sb="4" eb="6">
      <t>ケンサ</t>
    </rPh>
    <phoneticPr fontId="3"/>
  </si>
  <si>
    <t>6.血圧検査</t>
    <rPh sb="2" eb="4">
      <t>ケツアツ</t>
    </rPh>
    <rPh sb="4" eb="6">
      <t>ケンサ</t>
    </rPh>
    <phoneticPr fontId="3"/>
  </si>
  <si>
    <t>7.血液検査（赤血球数，血色素量，血球容積，白血球数，血小板数）</t>
    <rPh sb="2" eb="4">
      <t>ケツエキ</t>
    </rPh>
    <rPh sb="4" eb="6">
      <t>ケンサ</t>
    </rPh>
    <phoneticPr fontId="3"/>
  </si>
  <si>
    <t>8.肝機能検査（GOT,GPT,γ-GTP）</t>
    <rPh sb="2" eb="5">
      <t>カンキノウ</t>
    </rPh>
    <rPh sb="5" eb="7">
      <t>ケンサ</t>
    </rPh>
    <phoneticPr fontId="3"/>
  </si>
  <si>
    <t>9.血中脂質検査（LDLｺﾚｽﾃﾛｰﾙ，中性脂肪，HDLｺﾚｽﾃﾛｰﾙ）</t>
    <rPh sb="2" eb="4">
      <t>ケッチュウ</t>
    </rPh>
    <rPh sb="4" eb="6">
      <t>シシツ</t>
    </rPh>
    <rPh sb="6" eb="8">
      <t>ケンサ</t>
    </rPh>
    <rPh sb="20" eb="22">
      <t>チュウセイ</t>
    </rPh>
    <rPh sb="22" eb="24">
      <t>シボウ</t>
    </rPh>
    <phoneticPr fontId="3"/>
  </si>
  <si>
    <t>10.血糖検査（空腹時または随時血糖，HbA1c）</t>
    <rPh sb="3" eb="5">
      <t>ケットウ</t>
    </rPh>
    <rPh sb="5" eb="7">
      <t>ケンサ</t>
    </rPh>
    <rPh sb="8" eb="10">
      <t>クウフク</t>
    </rPh>
    <rPh sb="10" eb="11">
      <t>ジ</t>
    </rPh>
    <rPh sb="14" eb="16">
      <t>ズイジ</t>
    </rPh>
    <rPh sb="16" eb="18">
      <t>ケットウ</t>
    </rPh>
    <phoneticPr fontId="3"/>
  </si>
  <si>
    <t>11.尿検査（蛋白、糖、潜血）</t>
    <rPh sb="3" eb="6">
      <t>ニョウケンサ</t>
    </rPh>
    <rPh sb="7" eb="9">
      <t>タンパク</t>
    </rPh>
    <rPh sb="10" eb="11">
      <t>トウ</t>
    </rPh>
    <rPh sb="12" eb="14">
      <t>センケツ</t>
    </rPh>
    <phoneticPr fontId="3"/>
  </si>
  <si>
    <t>12.腎機能検査（尿酸）</t>
    <rPh sb="3" eb="6">
      <t>ジンキノウ</t>
    </rPh>
    <rPh sb="6" eb="8">
      <t>ケンサ</t>
    </rPh>
    <rPh sb="9" eb="11">
      <t>ニョウサン</t>
    </rPh>
    <phoneticPr fontId="3"/>
  </si>
  <si>
    <t>13.血清クレアチニン検査</t>
    <rPh sb="3" eb="5">
      <t>ケッセイ</t>
    </rPh>
    <rPh sb="11" eb="13">
      <t>ケンサ</t>
    </rPh>
    <phoneticPr fontId="3"/>
  </si>
  <si>
    <t>14.心電図検査</t>
    <rPh sb="3" eb="6">
      <t>シンデンズ</t>
    </rPh>
    <rPh sb="6" eb="8">
      <t>ケンサ</t>
    </rPh>
    <phoneticPr fontId="3"/>
  </si>
  <si>
    <t>15.眼底検査</t>
    <rPh sb="3" eb="5">
      <t>ガンテイ</t>
    </rPh>
    <rPh sb="5" eb="7">
      <t>ケンサ</t>
    </rPh>
    <phoneticPr fontId="3"/>
  </si>
  <si>
    <t>16.定期健康診断精密検査成績書発行手数料（委託業者）</t>
    <rPh sb="3" eb="5">
      <t>テイキ</t>
    </rPh>
    <rPh sb="5" eb="7">
      <t>ケンコウ</t>
    </rPh>
    <rPh sb="7" eb="9">
      <t>シンダン</t>
    </rPh>
    <rPh sb="9" eb="11">
      <t>セイミツ</t>
    </rPh>
    <rPh sb="11" eb="13">
      <t>ケンサ</t>
    </rPh>
    <rPh sb="13" eb="15">
      <t>セイセキ</t>
    </rPh>
    <rPh sb="15" eb="16">
      <t>ショ</t>
    </rPh>
    <rPh sb="16" eb="18">
      <t>ハッコウ</t>
    </rPh>
    <rPh sb="18" eb="21">
      <t>テスウリョウ</t>
    </rPh>
    <rPh sb="22" eb="24">
      <t>イタク</t>
    </rPh>
    <rPh sb="24" eb="26">
      <t>ギョウシャ</t>
    </rPh>
    <phoneticPr fontId="3"/>
  </si>
  <si>
    <t>胸部検査</t>
    <rPh sb="0" eb="4">
      <t>キョウブケンサ</t>
    </rPh>
    <phoneticPr fontId="3"/>
  </si>
  <si>
    <t>胸部X線（間接）</t>
    <rPh sb="0" eb="2">
      <t>キョウブ</t>
    </rPh>
    <rPh sb="3" eb="4">
      <t>セン</t>
    </rPh>
    <rPh sb="5" eb="7">
      <t>カンセツ</t>
    </rPh>
    <phoneticPr fontId="3"/>
  </si>
  <si>
    <t>胸部X線精密検査（直接撮影．断層撮影，赤血球沈降検査，喀痰検査，診察）</t>
    <rPh sb="0" eb="2">
      <t>キョウブ</t>
    </rPh>
    <rPh sb="3" eb="4">
      <t>セン</t>
    </rPh>
    <rPh sb="4" eb="6">
      <t>セイミツ</t>
    </rPh>
    <rPh sb="6" eb="8">
      <t>ケンサ</t>
    </rPh>
    <rPh sb="9" eb="11">
      <t>チョクセツ</t>
    </rPh>
    <phoneticPr fontId="3"/>
  </si>
  <si>
    <t>肝炎血液検査</t>
    <rPh sb="0" eb="2">
      <t>カンエン</t>
    </rPh>
    <rPh sb="2" eb="4">
      <t>ケツエキ</t>
    </rPh>
    <rPh sb="4" eb="6">
      <t>ケンサ</t>
    </rPh>
    <phoneticPr fontId="3"/>
  </si>
  <si>
    <t>B型肝炎血液検査　（ＨＢｓ抗原・抗体）ＣＬＩＡ法</t>
    <rPh sb="1" eb="2">
      <t>ガタ</t>
    </rPh>
    <rPh sb="2" eb="4">
      <t>カンエン</t>
    </rPh>
    <rPh sb="4" eb="6">
      <t>ケツエキ</t>
    </rPh>
    <rPh sb="6" eb="8">
      <t>ケンサ</t>
    </rPh>
    <phoneticPr fontId="3"/>
  </si>
  <si>
    <t>Ｃ型肝炎血液検査　（ＨＣＶ抗体）ＣＬＩＡ法</t>
    <rPh sb="1" eb="2">
      <t>ガタ</t>
    </rPh>
    <rPh sb="2" eb="4">
      <t>カンエン</t>
    </rPh>
    <rPh sb="4" eb="6">
      <t>ケツエキ</t>
    </rPh>
    <rPh sb="6" eb="8">
      <t>ケンサ</t>
    </rPh>
    <phoneticPr fontId="3"/>
  </si>
  <si>
    <t>特殊業務従事者健康診断</t>
    <phoneticPr fontId="3"/>
  </si>
  <si>
    <t>夜間業務従事者健康診断</t>
    <rPh sb="0" eb="2">
      <t>ヤカン</t>
    </rPh>
    <rPh sb="2" eb="4">
      <t>ギョウム</t>
    </rPh>
    <rPh sb="4" eb="7">
      <t>ジュウジシャ</t>
    </rPh>
    <rPh sb="7" eb="9">
      <t>ケンコウ</t>
    </rPh>
    <rPh sb="9" eb="11">
      <t>シンダン</t>
    </rPh>
    <phoneticPr fontId="3"/>
  </si>
  <si>
    <t>3.身長，体重，腹囲,BMI</t>
    <rPh sb="2" eb="4">
      <t>シンチョウ</t>
    </rPh>
    <rPh sb="5" eb="7">
      <t>タイジュウ</t>
    </rPh>
    <rPh sb="8" eb="10">
      <t>フクイ</t>
    </rPh>
    <phoneticPr fontId="3"/>
  </si>
  <si>
    <t>7.貧血検査（血色素量及び赤血球数）</t>
    <rPh sb="2" eb="4">
      <t>ヒンケツ</t>
    </rPh>
    <rPh sb="4" eb="6">
      <t>ケンサ</t>
    </rPh>
    <rPh sb="7" eb="9">
      <t>ケッショク</t>
    </rPh>
    <rPh sb="9" eb="11">
      <t>ソリョウ</t>
    </rPh>
    <rPh sb="11" eb="12">
      <t>オヨ</t>
    </rPh>
    <rPh sb="13" eb="16">
      <t>セッケッキュウ</t>
    </rPh>
    <rPh sb="16" eb="17">
      <t>スウ</t>
    </rPh>
    <phoneticPr fontId="3"/>
  </si>
  <si>
    <t>8.肝機能検査（GOT，GPT,γーGTP）</t>
    <rPh sb="2" eb="5">
      <t>カンキノウ</t>
    </rPh>
    <rPh sb="5" eb="7">
      <t>ケンサ</t>
    </rPh>
    <phoneticPr fontId="3"/>
  </si>
  <si>
    <t>9.血中脂質検査（LDLコレステロール，HDLコレステロール，中性脂肪）</t>
    <rPh sb="2" eb="4">
      <t>ケッチュウ</t>
    </rPh>
    <rPh sb="4" eb="6">
      <t>シシツ</t>
    </rPh>
    <rPh sb="6" eb="8">
      <t>ケンサ</t>
    </rPh>
    <phoneticPr fontId="3"/>
  </si>
  <si>
    <t>10.血糖検査（空腹時または随時血糖，HbA1c，）</t>
    <rPh sb="3" eb="5">
      <t>ケットウ</t>
    </rPh>
    <rPh sb="5" eb="7">
      <t>ケンサ</t>
    </rPh>
    <phoneticPr fontId="3"/>
  </si>
  <si>
    <t>11.尿検査（糖，蛋白，潜血）</t>
    <rPh sb="3" eb="6">
      <t>ニョウケンサ</t>
    </rPh>
    <rPh sb="7" eb="8">
      <t>トウ</t>
    </rPh>
    <rPh sb="9" eb="11">
      <t>タンパク</t>
    </rPh>
    <rPh sb="12" eb="14">
      <t>センケツ</t>
    </rPh>
    <phoneticPr fontId="3"/>
  </si>
  <si>
    <t>12.心電図検査</t>
    <rPh sb="3" eb="6">
      <t>シンデンズ</t>
    </rPh>
    <rPh sb="6" eb="8">
      <t>ケンサ</t>
    </rPh>
    <phoneticPr fontId="3"/>
  </si>
  <si>
    <t>電離放射線作業従事者健康診断</t>
    <phoneticPr fontId="3"/>
  </si>
  <si>
    <t>問診，診察，血液検査，白内障検査，皮膚の検査</t>
    <rPh sb="0" eb="2">
      <t>モンシン</t>
    </rPh>
    <rPh sb="3" eb="5">
      <t>シンサツ</t>
    </rPh>
    <rPh sb="6" eb="8">
      <t>ケツエキ</t>
    </rPh>
    <rPh sb="8" eb="10">
      <t>ケンサ</t>
    </rPh>
    <rPh sb="11" eb="14">
      <t>ハクナイショウ</t>
    </rPh>
    <rPh sb="14" eb="16">
      <t>ケンサ</t>
    </rPh>
    <rPh sb="17" eb="19">
      <t>ヒフ</t>
    </rPh>
    <rPh sb="20" eb="22">
      <t>ケンサ</t>
    </rPh>
    <phoneticPr fontId="3"/>
  </si>
  <si>
    <t>有機溶剤健康診断等</t>
    <rPh sb="0" eb="4">
      <t>ユウキヨウザイ</t>
    </rPh>
    <rPh sb="8" eb="9">
      <t>トウ</t>
    </rPh>
    <phoneticPr fontId="3"/>
  </si>
  <si>
    <t>①キシレン</t>
    <phoneticPr fontId="3"/>
  </si>
  <si>
    <t>業務経歴の調査，既往歴の調査，自他覚症状の有無の調査，尿中メチル馬尿酸</t>
    <rPh sb="0" eb="2">
      <t>ギョウム</t>
    </rPh>
    <rPh sb="2" eb="4">
      <t>ケイレキ</t>
    </rPh>
    <rPh sb="5" eb="7">
      <t>チョウサ</t>
    </rPh>
    <rPh sb="8" eb="11">
      <t>キオウレキ</t>
    </rPh>
    <rPh sb="12" eb="14">
      <t>チョウサ</t>
    </rPh>
    <rPh sb="15" eb="16">
      <t>ジ</t>
    </rPh>
    <rPh sb="16" eb="18">
      <t>タカク</t>
    </rPh>
    <rPh sb="18" eb="20">
      <t>ショウジョウ</t>
    </rPh>
    <rPh sb="21" eb="23">
      <t>ウム</t>
    </rPh>
    <rPh sb="24" eb="26">
      <t>チョウサ</t>
    </rPh>
    <phoneticPr fontId="3"/>
  </si>
  <si>
    <t>②アセトン</t>
    <phoneticPr fontId="3"/>
  </si>
  <si>
    <t>業務経歴の調査，作業条件の簡易な調査，既往歴の調査，自他覚症状の有無の調査，自他覚症状と通常認められる症状の有無の検査</t>
    <phoneticPr fontId="3"/>
  </si>
  <si>
    <t>③メタノール</t>
    <phoneticPr fontId="3"/>
  </si>
  <si>
    <t>特定化学物質健康診断等</t>
    <rPh sb="10" eb="11">
      <t>トウ</t>
    </rPh>
    <phoneticPr fontId="3"/>
  </si>
  <si>
    <t>①クロロホルム</t>
    <phoneticPr fontId="3"/>
  </si>
  <si>
    <t>業務経歴の調査，作業条件の簡易な調査，既往歴の有無の調査，自他覚症状の有無の検査，肝機能検査（GOT，GPT,γーGTP）</t>
    <rPh sb="13" eb="15">
      <t>カンイ</t>
    </rPh>
    <rPh sb="19" eb="22">
      <t>キオウレキ</t>
    </rPh>
    <rPh sb="23" eb="25">
      <t>ウム</t>
    </rPh>
    <rPh sb="26" eb="28">
      <t>チョウサ</t>
    </rPh>
    <rPh sb="29" eb="30">
      <t>ジ</t>
    </rPh>
    <rPh sb="30" eb="32">
      <t>タカク</t>
    </rPh>
    <rPh sb="32" eb="34">
      <t>ショウジョウ</t>
    </rPh>
    <rPh sb="35" eb="37">
      <t>ウム</t>
    </rPh>
    <rPh sb="38" eb="40">
      <t>ケンサ</t>
    </rPh>
    <phoneticPr fontId="3"/>
  </si>
  <si>
    <t>②ジクロロメタン</t>
    <phoneticPr fontId="3"/>
  </si>
  <si>
    <t>業務経歴の調査，作業条件の簡易な調査，既往歴の有無の調査，自他覚症状の有無の調査，肝機能検査（血清総ビリルビン，GOT，GPT,γーGTP，アルカリホスファターゼ）</t>
    <rPh sb="0" eb="4">
      <t>ギョウムケイレキ</t>
    </rPh>
    <rPh sb="5" eb="7">
      <t>チョウサ</t>
    </rPh>
    <rPh sb="8" eb="12">
      <t>サギョウジョウケン</t>
    </rPh>
    <rPh sb="13" eb="15">
      <t>カンイ</t>
    </rPh>
    <rPh sb="16" eb="18">
      <t>チョウサ</t>
    </rPh>
    <rPh sb="19" eb="22">
      <t>キオウレキ</t>
    </rPh>
    <rPh sb="23" eb="25">
      <t>ウム</t>
    </rPh>
    <rPh sb="26" eb="28">
      <t>チョウサ</t>
    </rPh>
    <rPh sb="29" eb="30">
      <t>ジ</t>
    </rPh>
    <rPh sb="30" eb="32">
      <t>タカク</t>
    </rPh>
    <rPh sb="32" eb="34">
      <t>ショウジョウ</t>
    </rPh>
    <rPh sb="35" eb="37">
      <t>ウム</t>
    </rPh>
    <rPh sb="38" eb="40">
      <t>チョウサ</t>
    </rPh>
    <phoneticPr fontId="3"/>
  </si>
  <si>
    <t>③ホルムアルデヒド</t>
    <phoneticPr fontId="3"/>
  </si>
  <si>
    <t>特定業務従事者健康診断（夜間業務従事者基本健診）と同じ項目</t>
    <rPh sb="0" eb="7">
      <t>トクテイギョウムジュウジシャ</t>
    </rPh>
    <rPh sb="7" eb="11">
      <t>ケンコウシンダン</t>
    </rPh>
    <rPh sb="12" eb="14">
      <t>ヤカン</t>
    </rPh>
    <rPh sb="14" eb="16">
      <t>ギョウム</t>
    </rPh>
    <rPh sb="16" eb="19">
      <t>ジュウジシャ</t>
    </rPh>
    <rPh sb="19" eb="21">
      <t>キホン</t>
    </rPh>
    <rPh sb="21" eb="23">
      <t>ケンシン</t>
    </rPh>
    <rPh sb="25" eb="26">
      <t>オナ</t>
    </rPh>
    <rPh sb="27" eb="29">
      <t>コウモク</t>
    </rPh>
    <phoneticPr fontId="3"/>
  </si>
  <si>
    <t>④エチレンオキシド</t>
    <phoneticPr fontId="3"/>
  </si>
  <si>
    <t>⑤クロム酸もしくは重クロム酸</t>
    <rPh sb="4" eb="5">
      <t>サン</t>
    </rPh>
    <rPh sb="9" eb="10">
      <t>ジュウ</t>
    </rPh>
    <rPh sb="13" eb="14">
      <t>サン</t>
    </rPh>
    <phoneticPr fontId="3"/>
  </si>
  <si>
    <t>業務履歴の調査、自他覚症状の既往歴の有無の調査、皮膚所見の有無の検査、鼻腔所見有無の検査、令２３条第４号の業務に４年硫黄従事した経験を有する場合は、胸部エックス線直接撮影による検査。</t>
    <rPh sb="0" eb="2">
      <t>ギョウム</t>
    </rPh>
    <rPh sb="2" eb="4">
      <t>リレキ</t>
    </rPh>
    <rPh sb="5" eb="7">
      <t>チョウサ</t>
    </rPh>
    <rPh sb="8" eb="11">
      <t>ジタカク</t>
    </rPh>
    <rPh sb="11" eb="13">
      <t>ショウジョウ</t>
    </rPh>
    <rPh sb="14" eb="17">
      <t>キオウレキ</t>
    </rPh>
    <rPh sb="18" eb="20">
      <t>ウム</t>
    </rPh>
    <rPh sb="21" eb="23">
      <t>チョウサ</t>
    </rPh>
    <rPh sb="24" eb="28">
      <t>ヒフショケン</t>
    </rPh>
    <rPh sb="29" eb="31">
      <t>ウム</t>
    </rPh>
    <rPh sb="32" eb="34">
      <t>ケンサ</t>
    </rPh>
    <rPh sb="35" eb="37">
      <t>ビクウ</t>
    </rPh>
    <rPh sb="37" eb="39">
      <t>ショケン</t>
    </rPh>
    <rPh sb="39" eb="41">
      <t>ウム</t>
    </rPh>
    <rPh sb="42" eb="44">
      <t>ケンサ</t>
    </rPh>
    <rPh sb="45" eb="46">
      <t>レイ</t>
    </rPh>
    <rPh sb="48" eb="49">
      <t>ジョウ</t>
    </rPh>
    <rPh sb="49" eb="50">
      <t>ダイ</t>
    </rPh>
    <rPh sb="51" eb="52">
      <t>ゴウ</t>
    </rPh>
    <rPh sb="53" eb="55">
      <t>ギョウム</t>
    </rPh>
    <rPh sb="57" eb="58">
      <t>ネン</t>
    </rPh>
    <rPh sb="58" eb="60">
      <t>イオウ</t>
    </rPh>
    <rPh sb="60" eb="62">
      <t>ジュウジ</t>
    </rPh>
    <rPh sb="64" eb="66">
      <t>ケイケン</t>
    </rPh>
    <rPh sb="67" eb="68">
      <t>ユウ</t>
    </rPh>
    <rPh sb="70" eb="72">
      <t>バアイ</t>
    </rPh>
    <rPh sb="74" eb="76">
      <t>キョウブ</t>
    </rPh>
    <rPh sb="80" eb="81">
      <t>セン</t>
    </rPh>
    <rPh sb="81" eb="83">
      <t>チョクセツ</t>
    </rPh>
    <rPh sb="83" eb="85">
      <t>サツエイ</t>
    </rPh>
    <rPh sb="88" eb="90">
      <t>ケンサ</t>
    </rPh>
    <phoneticPr fontId="3"/>
  </si>
  <si>
    <t xml:space="preserve">臨時健康診断
</t>
    <rPh sb="0" eb="2">
      <t>リンジ</t>
    </rPh>
    <rPh sb="2" eb="4">
      <t>ケンコウ</t>
    </rPh>
    <rPh sb="4" eb="6">
      <t>シンダン</t>
    </rPh>
    <phoneticPr fontId="3"/>
  </si>
  <si>
    <t>①大腸がん検診</t>
    <phoneticPr fontId="3"/>
  </si>
  <si>
    <t>便潜血反応検査</t>
    <rPh sb="0" eb="1">
      <t>ベン</t>
    </rPh>
    <rPh sb="1" eb="3">
      <t>センケツ</t>
    </rPh>
    <rPh sb="3" eb="5">
      <t>ハンノウ</t>
    </rPh>
    <rPh sb="5" eb="7">
      <t>ケンサ</t>
    </rPh>
    <phoneticPr fontId="3"/>
  </si>
  <si>
    <t>②胃がん検診</t>
    <rPh sb="1" eb="2">
      <t>イ</t>
    </rPh>
    <rPh sb="4" eb="6">
      <t>ケンシン</t>
    </rPh>
    <phoneticPr fontId="3"/>
  </si>
  <si>
    <t>胃X線間接撮影</t>
    <rPh sb="0" eb="1">
      <t>イ</t>
    </rPh>
    <rPh sb="2" eb="3">
      <t>セン</t>
    </rPh>
    <rPh sb="3" eb="5">
      <t>カンセツ</t>
    </rPh>
    <rPh sb="5" eb="7">
      <t>サツエイ</t>
    </rPh>
    <phoneticPr fontId="3"/>
  </si>
  <si>
    <t>胃内視鏡検査</t>
    <rPh sb="0" eb="1">
      <t>イ</t>
    </rPh>
    <rPh sb="1" eb="4">
      <t>ナイシキョウ</t>
    </rPh>
    <rPh sb="4" eb="6">
      <t>ケンサ</t>
    </rPh>
    <phoneticPr fontId="3"/>
  </si>
  <si>
    <t>③乳がん検診</t>
    <rPh sb="1" eb="2">
      <t>ニュウ</t>
    </rPh>
    <rPh sb="4" eb="6">
      <t>ケンシン</t>
    </rPh>
    <phoneticPr fontId="3"/>
  </si>
  <si>
    <t>30～39歳（問診，視診，触診及び超音波検査）</t>
  </si>
  <si>
    <t>40～49歳（問診，マンモグラフィー検査（２方向））</t>
    <rPh sb="5" eb="6">
      <t>サイ</t>
    </rPh>
    <phoneticPr fontId="10"/>
  </si>
  <si>
    <t>50歳以上（問診，マンモグラフィー検査（１方向））</t>
    <rPh sb="2" eb="3">
      <t>サイ</t>
    </rPh>
    <rPh sb="3" eb="5">
      <t>イジョウ</t>
    </rPh>
    <phoneticPr fontId="10"/>
  </si>
  <si>
    <t>④子宮がん検診</t>
    <rPh sb="1" eb="3">
      <t>シキュウ</t>
    </rPh>
    <rPh sb="5" eb="7">
      <t>ケンシン</t>
    </rPh>
    <phoneticPr fontId="3"/>
  </si>
  <si>
    <t>子宮頸部細胞診</t>
    <rPh sb="0" eb="2">
      <t>シキュウ</t>
    </rPh>
    <rPh sb="2" eb="4">
      <t>ケイブ</t>
    </rPh>
    <rPh sb="4" eb="7">
      <t>サイボウシン</t>
    </rPh>
    <phoneticPr fontId="3"/>
  </si>
  <si>
    <t>院内感染対策検査</t>
    <rPh sb="0" eb="2">
      <t>インナイ</t>
    </rPh>
    <rPh sb="2" eb="4">
      <t>カンセン</t>
    </rPh>
    <rPh sb="4" eb="6">
      <t>タイサク</t>
    </rPh>
    <rPh sb="6" eb="8">
      <t>ケンサ</t>
    </rPh>
    <phoneticPr fontId="3"/>
  </si>
  <si>
    <t>　①結核検査</t>
  </si>
  <si>
    <t>T-スポット検査採血</t>
  </si>
  <si>
    <t xml:space="preserve">  ②麻疹抗体検査</t>
    <rPh sb="3" eb="5">
      <t>マシン</t>
    </rPh>
    <rPh sb="5" eb="7">
      <t>コウタイ</t>
    </rPh>
    <rPh sb="7" eb="9">
      <t>ケンサ</t>
    </rPh>
    <phoneticPr fontId="3"/>
  </si>
  <si>
    <t>抗体検査（ＩｇＧ/ＥＩＡ法）</t>
    <rPh sb="0" eb="2">
      <t>コウタイ</t>
    </rPh>
    <phoneticPr fontId="3"/>
  </si>
  <si>
    <t xml:space="preserve">  ③風疹抗体検査</t>
    <rPh sb="3" eb="5">
      <t>フウシン</t>
    </rPh>
    <rPh sb="5" eb="7">
      <t>コウタイ</t>
    </rPh>
    <rPh sb="7" eb="9">
      <t>ケンサ</t>
    </rPh>
    <phoneticPr fontId="3"/>
  </si>
  <si>
    <t>抗体検査（ＨＩ法）</t>
    <rPh sb="0" eb="2">
      <t>コウタイ</t>
    </rPh>
    <phoneticPr fontId="3"/>
  </si>
  <si>
    <t xml:space="preserve">  ④水痘抗体検査</t>
    <rPh sb="3" eb="5">
      <t>スイトウ</t>
    </rPh>
    <rPh sb="5" eb="7">
      <t>コウタイ</t>
    </rPh>
    <rPh sb="7" eb="9">
      <t>ケンサ</t>
    </rPh>
    <phoneticPr fontId="3"/>
  </si>
  <si>
    <t xml:space="preserve">  ⑤ムンプス抗体検査</t>
    <rPh sb="7" eb="9">
      <t>コウタイ</t>
    </rPh>
    <rPh sb="9" eb="11">
      <t>ケンサ</t>
    </rPh>
    <phoneticPr fontId="3"/>
  </si>
  <si>
    <t>電算処理</t>
    <rPh sb="0" eb="2">
      <t>デンサン</t>
    </rPh>
    <rPh sb="2" eb="4">
      <t>ショリ</t>
    </rPh>
    <phoneticPr fontId="3"/>
  </si>
  <si>
    <t>定期健康診断結果データ</t>
    <rPh sb="0" eb="2">
      <t>テイキ</t>
    </rPh>
    <rPh sb="2" eb="4">
      <t>ケンコウ</t>
    </rPh>
    <rPh sb="4" eb="6">
      <t>シンダン</t>
    </rPh>
    <rPh sb="6" eb="8">
      <t>ケッカ</t>
    </rPh>
    <phoneticPr fontId="3"/>
  </si>
  <si>
    <t>特定健康診査結果データ（40歳以上）</t>
    <rPh sb="0" eb="2">
      <t>トクテイ</t>
    </rPh>
    <rPh sb="2" eb="4">
      <t>ケンコウ</t>
    </rPh>
    <rPh sb="4" eb="6">
      <t>シンサ</t>
    </rPh>
    <rPh sb="6" eb="8">
      <t>ケッカ</t>
    </rPh>
    <rPh sb="14" eb="15">
      <t>サイ</t>
    </rPh>
    <rPh sb="15" eb="17">
      <t>イジョウ</t>
    </rPh>
    <phoneticPr fontId="3"/>
  </si>
  <si>
    <t>特定健康診査結果データ（40歳未満の同意した職員）</t>
    <phoneticPr fontId="3"/>
  </si>
  <si>
    <t>胸部検診結果データ</t>
    <rPh sb="0" eb="2">
      <t>キョウブ</t>
    </rPh>
    <rPh sb="2" eb="4">
      <t>ケンシン</t>
    </rPh>
    <rPh sb="4" eb="6">
      <t>ケッカ</t>
    </rPh>
    <phoneticPr fontId="3"/>
  </si>
  <si>
    <t>肝炎血液検査結果データ</t>
    <rPh sb="0" eb="2">
      <t>カンエン</t>
    </rPh>
    <rPh sb="2" eb="4">
      <t>ケツエキ</t>
    </rPh>
    <rPh sb="4" eb="6">
      <t>ケンサ</t>
    </rPh>
    <rPh sb="6" eb="8">
      <t>ケッカ</t>
    </rPh>
    <phoneticPr fontId="3"/>
  </si>
  <si>
    <t>電離放射線作業従事者健康診断結果データ</t>
    <rPh sb="0" eb="2">
      <t>デンリ</t>
    </rPh>
    <rPh sb="2" eb="5">
      <t>ホウシャセン</t>
    </rPh>
    <rPh sb="5" eb="7">
      <t>サギョウ</t>
    </rPh>
    <rPh sb="7" eb="10">
      <t>ジュウジシャ</t>
    </rPh>
    <rPh sb="10" eb="12">
      <t>ケンコウ</t>
    </rPh>
    <rPh sb="12" eb="14">
      <t>シンダン</t>
    </rPh>
    <rPh sb="14" eb="16">
      <t>ケッカ</t>
    </rPh>
    <phoneticPr fontId="3"/>
  </si>
  <si>
    <t>夜間業務従事者健康診断等結果データ</t>
    <rPh sb="0" eb="2">
      <t>ヤカン</t>
    </rPh>
    <rPh sb="2" eb="4">
      <t>ギョウム</t>
    </rPh>
    <rPh sb="4" eb="7">
      <t>ジュウジシャ</t>
    </rPh>
    <rPh sb="7" eb="9">
      <t>ケンコウ</t>
    </rPh>
    <rPh sb="9" eb="11">
      <t>シンダン</t>
    </rPh>
    <rPh sb="11" eb="12">
      <t>トウ</t>
    </rPh>
    <rPh sb="12" eb="14">
      <t>ケッカ</t>
    </rPh>
    <phoneticPr fontId="3"/>
  </si>
  <si>
    <t>有機溶剤健康診断結果データ</t>
    <rPh sb="0" eb="4">
      <t>ユウキヨウザイ</t>
    </rPh>
    <rPh sb="4" eb="6">
      <t>ケンコウ</t>
    </rPh>
    <rPh sb="6" eb="8">
      <t>シンダン</t>
    </rPh>
    <rPh sb="8" eb="10">
      <t>ケッカ</t>
    </rPh>
    <phoneticPr fontId="3"/>
  </si>
  <si>
    <t>特定化学物質関係従事者健康診断結果データ</t>
    <rPh sb="0" eb="2">
      <t>トクテイ</t>
    </rPh>
    <rPh sb="2" eb="4">
      <t>カガク</t>
    </rPh>
    <rPh sb="4" eb="6">
      <t>ブッシツ</t>
    </rPh>
    <rPh sb="6" eb="8">
      <t>カンケイ</t>
    </rPh>
    <rPh sb="8" eb="11">
      <t>ジュウジシャ</t>
    </rPh>
    <rPh sb="11" eb="13">
      <t>ケンコウ</t>
    </rPh>
    <rPh sb="13" eb="15">
      <t>シンダン</t>
    </rPh>
    <rPh sb="15" eb="17">
      <t>ケッカ</t>
    </rPh>
    <phoneticPr fontId="3"/>
  </si>
  <si>
    <t>大腸がん検診結果データ</t>
    <rPh sb="0" eb="2">
      <t>ダイチョウ</t>
    </rPh>
    <rPh sb="4" eb="6">
      <t>ケンシン</t>
    </rPh>
    <rPh sb="6" eb="8">
      <t>ケッカ</t>
    </rPh>
    <phoneticPr fontId="3"/>
  </si>
  <si>
    <t>胃がん検診結果データ</t>
    <rPh sb="0" eb="1">
      <t>イ</t>
    </rPh>
    <rPh sb="3" eb="5">
      <t>ケンシン</t>
    </rPh>
    <rPh sb="5" eb="7">
      <t>ケッカ</t>
    </rPh>
    <phoneticPr fontId="3"/>
  </si>
  <si>
    <t>乳がん検診結果データ</t>
    <rPh sb="0" eb="1">
      <t>ニュウ</t>
    </rPh>
    <rPh sb="3" eb="5">
      <t>ケンシン</t>
    </rPh>
    <rPh sb="5" eb="7">
      <t>ケッカ</t>
    </rPh>
    <phoneticPr fontId="3"/>
  </si>
  <si>
    <t>子宮がん検診結果データ</t>
    <rPh sb="0" eb="2">
      <t>シキュウ</t>
    </rPh>
    <rPh sb="4" eb="6">
      <t>ケンシン</t>
    </rPh>
    <rPh sb="6" eb="8">
      <t>ケッカ</t>
    </rPh>
    <phoneticPr fontId="3"/>
  </si>
  <si>
    <t>麻疹抗体検査結果データ</t>
    <rPh sb="0" eb="2">
      <t>マシン</t>
    </rPh>
    <rPh sb="2" eb="4">
      <t>コウタイ</t>
    </rPh>
    <rPh sb="4" eb="6">
      <t>ケンサ</t>
    </rPh>
    <rPh sb="6" eb="8">
      <t>ケッカ</t>
    </rPh>
    <phoneticPr fontId="3"/>
  </si>
  <si>
    <t>風疹抗体検査結果データ</t>
    <rPh sb="0" eb="2">
      <t>フウシン</t>
    </rPh>
    <rPh sb="2" eb="4">
      <t>コウタイ</t>
    </rPh>
    <rPh sb="4" eb="6">
      <t>ケンサ</t>
    </rPh>
    <rPh sb="6" eb="8">
      <t>ケッカ</t>
    </rPh>
    <phoneticPr fontId="3"/>
  </si>
  <si>
    <t>水痘抗体検査結果データ</t>
    <rPh sb="0" eb="2">
      <t>スイトウ</t>
    </rPh>
    <rPh sb="2" eb="4">
      <t>コウタイ</t>
    </rPh>
    <rPh sb="4" eb="6">
      <t>ケンサ</t>
    </rPh>
    <rPh sb="6" eb="8">
      <t>ケッカ</t>
    </rPh>
    <phoneticPr fontId="3"/>
  </si>
  <si>
    <t>ムンプス抗体検査結果データ</t>
    <rPh sb="4" eb="6">
      <t>コウタイ</t>
    </rPh>
    <rPh sb="6" eb="8">
      <t>ケンサ</t>
    </rPh>
    <rPh sb="8" eb="10">
      <t>ケッカ</t>
    </rPh>
    <phoneticPr fontId="3"/>
  </si>
  <si>
    <t>合計（税抜）</t>
    <rPh sb="0" eb="2">
      <t>ゴウケイ</t>
    </rPh>
    <rPh sb="3" eb="5">
      <t>ゼイヌ</t>
    </rPh>
    <phoneticPr fontId="3"/>
  </si>
  <si>
    <t>税額</t>
    <rPh sb="0" eb="2">
      <t>ゼイガク</t>
    </rPh>
    <phoneticPr fontId="3"/>
  </si>
  <si>
    <t>合計（税込）</t>
    <rPh sb="0" eb="2">
      <t>ゴウケイ</t>
    </rPh>
    <rPh sb="3" eb="5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</si>
</sst>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#,##0_ "/>
    <numFmt numFmtId="178" formatCode="#,##0_);[Red]\(#,##0\)"/>
    <numFmt numFmtId="179" formatCode="[DBNum3][$-411]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vertical="center" wrapText="1"/>
    </xf>
    <xf numFmtId="38" fontId="2" fillId="0" borderId="27" xfId="1" applyFont="1" applyFill="1" applyBorder="1">
      <alignment vertical="center"/>
    </xf>
    <xf numFmtId="0" fontId="2" fillId="6" borderId="28" xfId="0" applyFont="1" applyFill="1" applyBorder="1" applyAlignment="1">
      <alignment horizontal="right" wrapText="1"/>
    </xf>
    <xf numFmtId="0" fontId="2" fillId="2" borderId="29" xfId="0" applyFont="1" applyFill="1" applyBorder="1" applyAlignment="1">
      <alignment horizontal="center" vertical="center" wrapText="1"/>
    </xf>
    <xf numFmtId="177" fontId="2" fillId="0" borderId="30" xfId="0" applyNumberFormat="1" applyFont="1" applyBorder="1">
      <alignment vertical="center"/>
    </xf>
    <xf numFmtId="0" fontId="2" fillId="0" borderId="28" xfId="0" applyFont="1" applyBorder="1" applyAlignment="1">
      <alignment horizontal="center" vertical="center" wrapText="1"/>
    </xf>
    <xf numFmtId="177" fontId="2" fillId="0" borderId="31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38" fontId="7" fillId="0" borderId="27" xfId="1" applyFont="1" applyFill="1" applyBorder="1">
      <alignment vertical="center"/>
    </xf>
    <xf numFmtId="0" fontId="7" fillId="6" borderId="28" xfId="0" applyFont="1" applyFill="1" applyBorder="1" applyAlignment="1">
      <alignment horizontal="right" wrapText="1"/>
    </xf>
    <xf numFmtId="0" fontId="7" fillId="2" borderId="27" xfId="0" applyFont="1" applyFill="1" applyBorder="1" applyAlignment="1">
      <alignment horizontal="center" vertical="center" wrapText="1"/>
    </xf>
    <xf numFmtId="177" fontId="7" fillId="0" borderId="30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0" xfId="0" applyFont="1">
      <alignment vertical="center"/>
    </xf>
    <xf numFmtId="38" fontId="2" fillId="0" borderId="27" xfId="1" applyFont="1" applyFill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38" fontId="2" fillId="0" borderId="32" xfId="1" applyFont="1" applyFill="1" applyBorder="1" applyAlignment="1">
      <alignment vertical="center" wrapText="1"/>
    </xf>
    <xf numFmtId="0" fontId="2" fillId="6" borderId="33" xfId="0" applyFont="1" applyFill="1" applyBorder="1" applyAlignment="1">
      <alignment horizontal="right" wrapText="1"/>
    </xf>
    <xf numFmtId="0" fontId="2" fillId="2" borderId="32" xfId="0" applyFont="1" applyFill="1" applyBorder="1" applyAlignment="1">
      <alignment horizontal="center" vertical="center" wrapText="1"/>
    </xf>
    <xf numFmtId="177" fontId="2" fillId="0" borderId="34" xfId="0" applyNumberFormat="1" applyFont="1" applyBorder="1">
      <alignment vertical="center"/>
    </xf>
    <xf numFmtId="0" fontId="2" fillId="0" borderId="34" xfId="0" applyFont="1" applyBorder="1" applyAlignment="1">
      <alignment horizontal="center" vertical="center" wrapText="1"/>
    </xf>
    <xf numFmtId="177" fontId="2" fillId="0" borderId="35" xfId="0" applyNumberFormat="1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38" fontId="2" fillId="0" borderId="37" xfId="1" applyFont="1" applyFill="1" applyBorder="1">
      <alignment vertical="center"/>
    </xf>
    <xf numFmtId="0" fontId="2" fillId="6" borderId="38" xfId="0" applyFont="1" applyFill="1" applyBorder="1" applyAlignment="1">
      <alignment horizontal="right" wrapText="1"/>
    </xf>
    <xf numFmtId="0" fontId="2" fillId="2" borderId="37" xfId="0" applyFont="1" applyFill="1" applyBorder="1" applyAlignment="1">
      <alignment horizontal="center" vertical="center" wrapText="1"/>
    </xf>
    <xf numFmtId="177" fontId="2" fillId="0" borderId="38" xfId="0" applyNumberFormat="1" applyFont="1" applyBorder="1">
      <alignment vertical="center"/>
    </xf>
    <xf numFmtId="0" fontId="2" fillId="0" borderId="38" xfId="0" applyFont="1" applyBorder="1" applyAlignment="1">
      <alignment horizontal="center" vertical="center" wrapText="1"/>
    </xf>
    <xf numFmtId="177" fontId="2" fillId="0" borderId="39" xfId="0" applyNumberFormat="1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38" fontId="2" fillId="0" borderId="41" xfId="1" applyFont="1" applyFill="1" applyBorder="1">
      <alignment vertical="center"/>
    </xf>
    <xf numFmtId="178" fontId="2" fillId="6" borderId="42" xfId="0" applyNumberFormat="1" applyFont="1" applyFill="1" applyBorder="1" applyAlignment="1">
      <alignment horizontal="right" wrapText="1"/>
    </xf>
    <xf numFmtId="0" fontId="2" fillId="2" borderId="41" xfId="0" applyFont="1" applyFill="1" applyBorder="1" applyAlignment="1">
      <alignment horizontal="center" vertical="center" wrapText="1"/>
    </xf>
    <xf numFmtId="177" fontId="2" fillId="0" borderId="43" xfId="0" applyNumberFormat="1" applyFont="1" applyBorder="1">
      <alignment vertical="center"/>
    </xf>
    <xf numFmtId="0" fontId="2" fillId="0" borderId="43" xfId="0" applyFont="1" applyBorder="1" applyAlignment="1">
      <alignment horizontal="center" vertical="center" wrapText="1"/>
    </xf>
    <xf numFmtId="177" fontId="2" fillId="0" borderId="44" xfId="0" applyNumberFormat="1" applyFont="1" applyBorder="1">
      <alignment vertical="center"/>
    </xf>
    <xf numFmtId="176" fontId="2" fillId="0" borderId="0" xfId="0" applyNumberFormat="1" applyFont="1" applyAlignment="1">
      <alignment horizontal="left" vertical="center"/>
    </xf>
    <xf numFmtId="0" fontId="5" fillId="0" borderId="18" xfId="0" applyFont="1" applyBorder="1">
      <alignment vertical="center"/>
    </xf>
    <xf numFmtId="38" fontId="2" fillId="0" borderId="29" xfId="1" applyFont="1" applyFill="1" applyBorder="1">
      <alignment vertical="center"/>
    </xf>
    <xf numFmtId="178" fontId="2" fillId="6" borderId="45" xfId="0" applyNumberFormat="1" applyFont="1" applyFill="1" applyBorder="1" applyAlignment="1">
      <alignment horizontal="right" wrapText="1"/>
    </xf>
    <xf numFmtId="178" fontId="2" fillId="6" borderId="29" xfId="0" applyNumberFormat="1" applyFont="1" applyFill="1" applyBorder="1" applyAlignment="1">
      <alignment horizontal="right" wrapText="1"/>
    </xf>
    <xf numFmtId="178" fontId="2" fillId="2" borderId="29" xfId="0" applyNumberFormat="1" applyFont="1" applyFill="1" applyBorder="1" applyAlignment="1">
      <alignment horizontal="center" vertical="center" wrapText="1"/>
    </xf>
    <xf numFmtId="177" fontId="2" fillId="0" borderId="28" xfId="0" applyNumberFormat="1" applyFont="1" applyBorder="1">
      <alignment vertical="center"/>
    </xf>
    <xf numFmtId="178" fontId="2" fillId="0" borderId="28" xfId="0" applyNumberFormat="1" applyFont="1" applyBorder="1" applyAlignment="1">
      <alignment horizontal="center" vertical="center" wrapText="1"/>
    </xf>
    <xf numFmtId="177" fontId="2" fillId="0" borderId="46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23" xfId="0" applyFont="1" applyBorder="1">
      <alignment vertical="center"/>
    </xf>
    <xf numFmtId="38" fontId="2" fillId="0" borderId="41" xfId="1" applyFont="1" applyFill="1" applyBorder="1" applyAlignment="1">
      <alignment vertical="center" wrapText="1"/>
    </xf>
    <xf numFmtId="178" fontId="2" fillId="6" borderId="41" xfId="0" applyNumberFormat="1" applyFont="1" applyFill="1" applyBorder="1" applyAlignment="1">
      <alignment horizontal="right" wrapText="1"/>
    </xf>
    <xf numFmtId="176" fontId="2" fillId="0" borderId="36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 wrapText="1"/>
    </xf>
    <xf numFmtId="38" fontId="2" fillId="0" borderId="25" xfId="1" applyFont="1" applyFill="1" applyBorder="1" applyAlignment="1">
      <alignment vertical="center" wrapText="1"/>
    </xf>
    <xf numFmtId="178" fontId="2" fillId="0" borderId="0" xfId="0" applyNumberFormat="1" applyFont="1" applyAlignment="1">
      <alignment horizontal="right" wrapText="1"/>
    </xf>
    <xf numFmtId="178" fontId="2" fillId="0" borderId="25" xfId="0" applyNumberFormat="1" applyFont="1" applyBorder="1" applyAlignment="1">
      <alignment horizontal="right" wrapText="1"/>
    </xf>
    <xf numFmtId="177" fontId="2" fillId="0" borderId="25" xfId="0" applyNumberFormat="1" applyFont="1" applyBorder="1">
      <alignment vertical="center"/>
    </xf>
    <xf numFmtId="177" fontId="6" fillId="0" borderId="47" xfId="0" applyNumberFormat="1" applyFont="1" applyBorder="1">
      <alignment vertical="center"/>
    </xf>
    <xf numFmtId="0" fontId="2" fillId="0" borderId="12" xfId="0" applyFont="1" applyBorder="1" applyAlignment="1">
      <alignment vertical="center" wrapText="1"/>
    </xf>
    <xf numFmtId="38" fontId="2" fillId="0" borderId="37" xfId="1" applyFont="1" applyFill="1" applyBorder="1" applyAlignment="1">
      <alignment vertical="center" wrapText="1"/>
    </xf>
    <xf numFmtId="178" fontId="2" fillId="6" borderId="48" xfId="0" applyNumberFormat="1" applyFont="1" applyFill="1" applyBorder="1" applyAlignment="1">
      <alignment horizontal="right" wrapText="1"/>
    </xf>
    <xf numFmtId="178" fontId="2" fillId="2" borderId="37" xfId="0" applyNumberFormat="1" applyFont="1" applyFill="1" applyBorder="1" applyAlignment="1">
      <alignment horizontal="center" vertical="center" wrapText="1"/>
    </xf>
    <xf numFmtId="178" fontId="2" fillId="0" borderId="38" xfId="0" applyNumberFormat="1" applyFont="1" applyBorder="1" applyAlignment="1">
      <alignment horizontal="center" vertical="center" wrapText="1"/>
    </xf>
    <xf numFmtId="0" fontId="2" fillId="0" borderId="33" xfId="0" applyFont="1" applyBorder="1">
      <alignment vertical="center"/>
    </xf>
    <xf numFmtId="178" fontId="2" fillId="6" borderId="49" xfId="0" applyNumberFormat="1" applyFont="1" applyFill="1" applyBorder="1" applyAlignment="1">
      <alignment horizontal="right" wrapText="1"/>
    </xf>
    <xf numFmtId="178" fontId="2" fillId="2" borderId="27" xfId="0" applyNumberFormat="1" applyFont="1" applyFill="1" applyBorder="1" applyAlignment="1">
      <alignment horizontal="center" vertical="center" wrapText="1"/>
    </xf>
    <xf numFmtId="178" fontId="2" fillId="0" borderId="30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78" fontId="2" fillId="2" borderId="41" xfId="0" applyNumberFormat="1" applyFont="1" applyFill="1" applyBorder="1" applyAlignment="1">
      <alignment horizontal="center" vertical="center" wrapText="1"/>
    </xf>
    <xf numFmtId="178" fontId="2" fillId="0" borderId="4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38" fontId="2" fillId="0" borderId="11" xfId="1" applyFont="1" applyFill="1" applyBorder="1" applyAlignment="1">
      <alignment vertical="center" wrapText="1"/>
    </xf>
    <xf numFmtId="0" fontId="7" fillId="6" borderId="50" xfId="0" applyFont="1" applyFill="1" applyBorder="1" applyAlignment="1">
      <alignment horizontal="right" wrapText="1"/>
    </xf>
    <xf numFmtId="178" fontId="2" fillId="2" borderId="11" xfId="0" applyNumberFormat="1" applyFont="1" applyFill="1" applyBorder="1" applyAlignment="1">
      <alignment horizontal="center" vertical="center" wrapText="1"/>
    </xf>
    <xf numFmtId="177" fontId="2" fillId="0" borderId="13" xfId="0" applyNumberFormat="1" applyFont="1" applyBorder="1">
      <alignment vertical="center"/>
    </xf>
    <xf numFmtId="0" fontId="2" fillId="6" borderId="50" xfId="0" applyFont="1" applyFill="1" applyBorder="1" applyAlignment="1">
      <alignment horizontal="right" wrapText="1"/>
    </xf>
    <xf numFmtId="178" fontId="2" fillId="0" borderId="13" xfId="0" applyNumberFormat="1" applyFont="1" applyBorder="1" applyAlignment="1">
      <alignment horizontal="center" vertical="center" wrapText="1"/>
    </xf>
    <xf numFmtId="177" fontId="2" fillId="0" borderId="20" xfId="0" applyNumberFormat="1" applyFont="1" applyBorder="1">
      <alignment vertical="center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vertical="center" wrapText="1"/>
    </xf>
    <xf numFmtId="38" fontId="2" fillId="0" borderId="14" xfId="1" applyFont="1" applyFill="1" applyBorder="1" applyAlignment="1">
      <alignment vertical="center" wrapText="1"/>
    </xf>
    <xf numFmtId="178" fontId="2" fillId="0" borderId="14" xfId="0" applyNumberFormat="1" applyFont="1" applyBorder="1" applyAlignment="1">
      <alignment horizontal="right" wrapText="1"/>
    </xf>
    <xf numFmtId="178" fontId="2" fillId="0" borderId="14" xfId="0" applyNumberFormat="1" applyFont="1" applyBorder="1" applyAlignment="1">
      <alignment horizontal="center" vertical="center" wrapText="1"/>
    </xf>
    <xf numFmtId="177" fontId="2" fillId="0" borderId="14" xfId="0" applyNumberFormat="1" applyFont="1" applyBorder="1">
      <alignment vertical="center"/>
    </xf>
    <xf numFmtId="177" fontId="6" fillId="0" borderId="51" xfId="0" applyNumberFormat="1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179" fontId="7" fillId="0" borderId="37" xfId="0" applyNumberFormat="1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7" fillId="6" borderId="48" xfId="0" applyFont="1" applyFill="1" applyBorder="1" applyAlignment="1">
      <alignment horizontal="right"/>
    </xf>
    <xf numFmtId="0" fontId="2" fillId="6" borderId="48" xfId="0" applyFont="1" applyFill="1" applyBorder="1" applyAlignment="1">
      <alignment horizontal="right"/>
    </xf>
    <xf numFmtId="0" fontId="9" fillId="0" borderId="0" xfId="0" applyFont="1">
      <alignment vertical="center"/>
    </xf>
    <xf numFmtId="179" fontId="7" fillId="0" borderId="27" xfId="0" applyNumberFormat="1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7" fillId="6" borderId="49" xfId="0" applyFont="1" applyFill="1" applyBorder="1" applyAlignment="1">
      <alignment horizontal="right"/>
    </xf>
    <xf numFmtId="0" fontId="2" fillId="6" borderId="49" xfId="0" applyFont="1" applyFill="1" applyBorder="1" applyAlignment="1">
      <alignment horizontal="right"/>
    </xf>
    <xf numFmtId="179" fontId="7" fillId="0" borderId="41" xfId="0" applyNumberFormat="1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7" fillId="6" borderId="42" xfId="0" applyFont="1" applyFill="1" applyBorder="1" applyAlignment="1">
      <alignment horizontal="right"/>
    </xf>
    <xf numFmtId="0" fontId="2" fillId="6" borderId="42" xfId="0" applyFont="1" applyFill="1" applyBorder="1" applyAlignment="1">
      <alignment horizontal="right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2" fillId="6" borderId="37" xfId="0" applyFont="1" applyFill="1" applyBorder="1" applyAlignment="1">
      <alignment horizontal="right"/>
    </xf>
    <xf numFmtId="0" fontId="2" fillId="6" borderId="27" xfId="0" applyFont="1" applyFill="1" applyBorder="1" applyAlignment="1">
      <alignment horizontal="right"/>
    </xf>
    <xf numFmtId="0" fontId="7" fillId="0" borderId="27" xfId="2" applyFont="1" applyBorder="1" applyAlignment="1">
      <alignment vertical="center" wrapText="1"/>
    </xf>
    <xf numFmtId="0" fontId="7" fillId="6" borderId="27" xfId="0" applyFont="1" applyFill="1" applyBorder="1" applyAlignment="1">
      <alignment horizontal="right"/>
    </xf>
    <xf numFmtId="179" fontId="7" fillId="0" borderId="22" xfId="0" applyNumberFormat="1" applyFont="1" applyBorder="1" applyAlignment="1">
      <alignment vertical="center" wrapText="1"/>
    </xf>
    <xf numFmtId="0" fontId="7" fillId="0" borderId="21" xfId="2" applyFont="1" applyBorder="1" applyAlignment="1">
      <alignment vertical="center" wrapText="1"/>
    </xf>
    <xf numFmtId="38" fontId="2" fillId="0" borderId="21" xfId="1" applyFont="1" applyFill="1" applyBorder="1" applyAlignment="1">
      <alignment vertical="center" wrapText="1"/>
    </xf>
    <xf numFmtId="0" fontId="7" fillId="6" borderId="21" xfId="0" applyFont="1" applyFill="1" applyBorder="1" applyAlignment="1">
      <alignment horizontal="right"/>
    </xf>
    <xf numFmtId="178" fontId="2" fillId="2" borderId="21" xfId="0" applyNumberFormat="1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right"/>
    </xf>
    <xf numFmtId="178" fontId="2" fillId="2" borderId="41" xfId="0" applyNumberFormat="1" applyFont="1" applyFill="1" applyBorder="1" applyAlignment="1">
      <alignment horizontal="center" wrapText="1"/>
    </xf>
    <xf numFmtId="178" fontId="2" fillId="0" borderId="43" xfId="0" applyNumberFormat="1" applyFont="1" applyBorder="1" applyAlignment="1">
      <alignment horizontal="center" wrapText="1"/>
    </xf>
    <xf numFmtId="177" fontId="2" fillId="0" borderId="44" xfId="0" applyNumberFormat="1" applyFont="1" applyBorder="1" applyAlignme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38" fontId="2" fillId="0" borderId="0" xfId="1" applyFont="1" applyFill="1" applyBorder="1">
      <alignment vertical="center"/>
    </xf>
    <xf numFmtId="0" fontId="7" fillId="0" borderId="0" xfId="0" applyFont="1" applyAlignment="1">
      <alignment horizontal="right" wrapText="1"/>
    </xf>
    <xf numFmtId="178" fontId="7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178" fontId="2" fillId="0" borderId="0" xfId="0" applyNumberFormat="1" applyFont="1" applyAlignment="1">
      <alignment horizontal="right"/>
    </xf>
    <xf numFmtId="177" fontId="6" fillId="0" borderId="52" xfId="0" applyNumberFormat="1" applyFont="1" applyBorder="1">
      <alignment vertical="center"/>
    </xf>
    <xf numFmtId="0" fontId="2" fillId="0" borderId="3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wrapText="1"/>
    </xf>
    <xf numFmtId="0" fontId="7" fillId="6" borderId="37" xfId="0" applyFont="1" applyFill="1" applyBorder="1" applyAlignment="1">
      <alignment horizontal="right"/>
    </xf>
    <xf numFmtId="0" fontId="2" fillId="0" borderId="27" xfId="0" applyFont="1" applyBorder="1" applyAlignment="1">
      <alignment horizontal="left" vertical="center"/>
    </xf>
    <xf numFmtId="0" fontId="2" fillId="0" borderId="27" xfId="0" applyFont="1" applyBorder="1">
      <alignment vertical="center"/>
    </xf>
    <xf numFmtId="0" fontId="7" fillId="0" borderId="53" xfId="2" applyFont="1" applyBorder="1" applyAlignment="1">
      <alignment vertical="center" wrapText="1"/>
    </xf>
    <xf numFmtId="0" fontId="7" fillId="0" borderId="54" xfId="2" applyFont="1" applyBorder="1" applyAlignment="1">
      <alignment vertical="center" wrapText="1"/>
    </xf>
    <xf numFmtId="0" fontId="7" fillId="0" borderId="55" xfId="2" applyFont="1" applyBorder="1" applyAlignment="1">
      <alignment vertical="center" wrapText="1"/>
    </xf>
    <xf numFmtId="38" fontId="2" fillId="0" borderId="32" xfId="1" applyFont="1" applyFill="1" applyBorder="1">
      <alignment vertical="center"/>
    </xf>
    <xf numFmtId="0" fontId="7" fillId="6" borderId="56" xfId="0" applyFont="1" applyFill="1" applyBorder="1" applyAlignment="1">
      <alignment horizontal="right"/>
    </xf>
    <xf numFmtId="0" fontId="2" fillId="6" borderId="32" xfId="0" applyFont="1" applyFill="1" applyBorder="1" applyAlignment="1">
      <alignment horizontal="right"/>
    </xf>
    <xf numFmtId="178" fontId="2" fillId="2" borderId="32" xfId="0" applyNumberFormat="1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right"/>
    </xf>
    <xf numFmtId="178" fontId="2" fillId="0" borderId="34" xfId="0" applyNumberFormat="1" applyFont="1" applyBorder="1" applyAlignment="1">
      <alignment horizontal="center" vertical="center" wrapText="1"/>
    </xf>
    <xf numFmtId="0" fontId="2" fillId="0" borderId="32" xfId="0" applyFont="1" applyBorder="1">
      <alignment vertical="center"/>
    </xf>
    <xf numFmtId="38" fontId="2" fillId="0" borderId="41" xfId="1" applyFont="1" applyFill="1" applyBorder="1" applyAlignment="1">
      <alignment horizontal="right" vertical="center" wrapText="1"/>
    </xf>
    <xf numFmtId="0" fontId="2" fillId="6" borderId="41" xfId="0" applyFont="1" applyFill="1" applyBorder="1" applyAlignment="1">
      <alignment horizontal="right"/>
    </xf>
    <xf numFmtId="0" fontId="2" fillId="0" borderId="25" xfId="0" applyFont="1" applyBorder="1" applyAlignment="1">
      <alignment horizontal="left" vertical="center"/>
    </xf>
    <xf numFmtId="38" fontId="2" fillId="0" borderId="16" xfId="1" applyFont="1" applyFill="1" applyBorder="1">
      <alignment vertical="center"/>
    </xf>
    <xf numFmtId="0" fontId="2" fillId="0" borderId="27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5" fillId="0" borderId="26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0" xfId="0" applyFont="1">
      <alignment vertical="center"/>
    </xf>
    <xf numFmtId="0" fontId="7" fillId="0" borderId="30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 shrinkToFit="1"/>
    </xf>
    <xf numFmtId="0" fontId="5" fillId="0" borderId="5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58" xfId="0" applyFont="1" applyBorder="1">
      <alignment vertical="center"/>
    </xf>
    <xf numFmtId="0" fontId="2" fillId="0" borderId="59" xfId="0" applyFont="1" applyBorder="1" applyAlignment="1">
      <alignment vertical="center" wrapText="1"/>
    </xf>
    <xf numFmtId="38" fontId="2" fillId="0" borderId="59" xfId="1" applyFont="1" applyFill="1" applyBorder="1">
      <alignment vertical="center"/>
    </xf>
    <xf numFmtId="178" fontId="2" fillId="6" borderId="60" xfId="0" applyNumberFormat="1" applyFont="1" applyFill="1" applyBorder="1" applyAlignment="1">
      <alignment horizontal="right" wrapText="1"/>
    </xf>
    <xf numFmtId="178" fontId="2" fillId="2" borderId="59" xfId="0" applyNumberFormat="1" applyFont="1" applyFill="1" applyBorder="1" applyAlignment="1">
      <alignment horizontal="center" vertical="center" wrapText="1"/>
    </xf>
    <xf numFmtId="177" fontId="2" fillId="0" borderId="61" xfId="0" applyNumberFormat="1" applyFont="1" applyBorder="1">
      <alignment vertical="center"/>
    </xf>
    <xf numFmtId="178" fontId="2" fillId="0" borderId="61" xfId="0" applyNumberFormat="1" applyFont="1" applyBorder="1" applyAlignment="1">
      <alignment horizontal="center" vertical="center" wrapText="1"/>
    </xf>
    <xf numFmtId="177" fontId="2" fillId="0" borderId="62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18" xfId="0" applyFont="1" applyBorder="1">
      <alignment vertical="center"/>
    </xf>
    <xf numFmtId="177" fontId="2" fillId="0" borderId="21" xfId="0" applyNumberFormat="1" applyFont="1" applyBorder="1">
      <alignment vertical="center"/>
    </xf>
    <xf numFmtId="0" fontId="7" fillId="0" borderId="0" xfId="0" applyFont="1">
      <alignment vertical="center"/>
    </xf>
    <xf numFmtId="178" fontId="11" fillId="0" borderId="0" xfId="0" applyNumberFormat="1" applyFont="1">
      <alignment vertical="center"/>
    </xf>
    <xf numFmtId="178" fontId="2" fillId="0" borderId="11" xfId="1" applyNumberFormat="1" applyFont="1" applyFill="1" applyBorder="1">
      <alignment vertical="center"/>
    </xf>
    <xf numFmtId="178" fontId="11" fillId="0" borderId="11" xfId="0" applyNumberFormat="1" applyFont="1" applyBorder="1">
      <alignment vertical="center"/>
    </xf>
    <xf numFmtId="178" fontId="2" fillId="0" borderId="1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989032-2BB9-4C3A-BE46-435E04515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A0CE-F248-4740-9CCF-780CA47D9C50}">
  <sheetPr>
    <tabColor rgb="FFFFFF00"/>
    <pageSetUpPr fitToPage="1"/>
  </sheetPr>
  <dimension ref="A1:Q88"/>
  <sheetViews>
    <sheetView tabSelected="1" view="pageBreakPreview" topLeftCell="B1" zoomScaleNormal="100" zoomScaleSheetLayoutView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A2" sqref="A2:C4"/>
    </sheetView>
  </sheetViews>
  <sheetFormatPr defaultRowHeight="12" x14ac:dyDescent="0.15"/>
  <cols>
    <col min="1" max="1" width="3.5" style="1" customWidth="1"/>
    <col min="2" max="2" width="1.875" style="1" customWidth="1"/>
    <col min="3" max="3" width="26.5" style="4" customWidth="1"/>
    <col min="4" max="4" width="68.375" style="219" customWidth="1"/>
    <col min="5" max="5" width="11.625" style="4" hidden="1" customWidth="1"/>
    <col min="6" max="7" width="4.625" style="223" hidden="1" customWidth="1"/>
    <col min="8" max="8" width="4.75" style="223" hidden="1" customWidth="1"/>
    <col min="9" max="9" width="6.625" style="223" hidden="1" customWidth="1"/>
    <col min="10" max="10" width="11.5" style="4" hidden="1" customWidth="1"/>
    <col min="11" max="12" width="4.625" style="223" hidden="1" customWidth="1"/>
    <col min="13" max="13" width="4.75" style="223" hidden="1" customWidth="1"/>
    <col min="14" max="14" width="12.375" style="223" customWidth="1"/>
    <col min="15" max="15" width="12.125" style="223" customWidth="1"/>
    <col min="16" max="16" width="14.125" style="4" customWidth="1"/>
    <col min="17" max="17" width="10.625" style="4" customWidth="1"/>
    <col min="18" max="256" width="9" style="4"/>
    <col min="257" max="257" width="3.5" style="4" customWidth="1"/>
    <col min="258" max="258" width="1.875" style="4" customWidth="1"/>
    <col min="259" max="259" width="26.5" style="4" customWidth="1"/>
    <col min="260" max="260" width="68.375" style="4" customWidth="1"/>
    <col min="261" max="269" width="0" style="4" hidden="1" customWidth="1"/>
    <col min="270" max="270" width="12.375" style="4" customWidth="1"/>
    <col min="271" max="271" width="12.125" style="4" customWidth="1"/>
    <col min="272" max="272" width="14.125" style="4" customWidth="1"/>
    <col min="273" max="273" width="10.625" style="4" customWidth="1"/>
    <col min="274" max="512" width="9" style="4"/>
    <col min="513" max="513" width="3.5" style="4" customWidth="1"/>
    <col min="514" max="514" width="1.875" style="4" customWidth="1"/>
    <col min="515" max="515" width="26.5" style="4" customWidth="1"/>
    <col min="516" max="516" width="68.375" style="4" customWidth="1"/>
    <col min="517" max="525" width="0" style="4" hidden="1" customWidth="1"/>
    <col min="526" max="526" width="12.375" style="4" customWidth="1"/>
    <col min="527" max="527" width="12.125" style="4" customWidth="1"/>
    <col min="528" max="528" width="14.125" style="4" customWidth="1"/>
    <col min="529" max="529" width="10.625" style="4" customWidth="1"/>
    <col min="530" max="768" width="9" style="4"/>
    <col min="769" max="769" width="3.5" style="4" customWidth="1"/>
    <col min="770" max="770" width="1.875" style="4" customWidth="1"/>
    <col min="771" max="771" width="26.5" style="4" customWidth="1"/>
    <col min="772" max="772" width="68.375" style="4" customWidth="1"/>
    <col min="773" max="781" width="0" style="4" hidden="1" customWidth="1"/>
    <col min="782" max="782" width="12.375" style="4" customWidth="1"/>
    <col min="783" max="783" width="12.125" style="4" customWidth="1"/>
    <col min="784" max="784" width="14.125" style="4" customWidth="1"/>
    <col min="785" max="785" width="10.625" style="4" customWidth="1"/>
    <col min="786" max="1024" width="9" style="4"/>
    <col min="1025" max="1025" width="3.5" style="4" customWidth="1"/>
    <col min="1026" max="1026" width="1.875" style="4" customWidth="1"/>
    <col min="1027" max="1027" width="26.5" style="4" customWidth="1"/>
    <col min="1028" max="1028" width="68.375" style="4" customWidth="1"/>
    <col min="1029" max="1037" width="0" style="4" hidden="1" customWidth="1"/>
    <col min="1038" max="1038" width="12.375" style="4" customWidth="1"/>
    <col min="1039" max="1039" width="12.125" style="4" customWidth="1"/>
    <col min="1040" max="1040" width="14.125" style="4" customWidth="1"/>
    <col min="1041" max="1041" width="10.625" style="4" customWidth="1"/>
    <col min="1042" max="1280" width="9" style="4"/>
    <col min="1281" max="1281" width="3.5" style="4" customWidth="1"/>
    <col min="1282" max="1282" width="1.875" style="4" customWidth="1"/>
    <col min="1283" max="1283" width="26.5" style="4" customWidth="1"/>
    <col min="1284" max="1284" width="68.375" style="4" customWidth="1"/>
    <col min="1285" max="1293" width="0" style="4" hidden="1" customWidth="1"/>
    <col min="1294" max="1294" width="12.375" style="4" customWidth="1"/>
    <col min="1295" max="1295" width="12.125" style="4" customWidth="1"/>
    <col min="1296" max="1296" width="14.125" style="4" customWidth="1"/>
    <col min="1297" max="1297" width="10.625" style="4" customWidth="1"/>
    <col min="1298" max="1536" width="9" style="4"/>
    <col min="1537" max="1537" width="3.5" style="4" customWidth="1"/>
    <col min="1538" max="1538" width="1.875" style="4" customWidth="1"/>
    <col min="1539" max="1539" width="26.5" style="4" customWidth="1"/>
    <col min="1540" max="1540" width="68.375" style="4" customWidth="1"/>
    <col min="1541" max="1549" width="0" style="4" hidden="1" customWidth="1"/>
    <col min="1550" max="1550" width="12.375" style="4" customWidth="1"/>
    <col min="1551" max="1551" width="12.125" style="4" customWidth="1"/>
    <col min="1552" max="1552" width="14.125" style="4" customWidth="1"/>
    <col min="1553" max="1553" width="10.625" style="4" customWidth="1"/>
    <col min="1554" max="1792" width="9" style="4"/>
    <col min="1793" max="1793" width="3.5" style="4" customWidth="1"/>
    <col min="1794" max="1794" width="1.875" style="4" customWidth="1"/>
    <col min="1795" max="1795" width="26.5" style="4" customWidth="1"/>
    <col min="1796" max="1796" width="68.375" style="4" customWidth="1"/>
    <col min="1797" max="1805" width="0" style="4" hidden="1" customWidth="1"/>
    <col min="1806" max="1806" width="12.375" style="4" customWidth="1"/>
    <col min="1807" max="1807" width="12.125" style="4" customWidth="1"/>
    <col min="1808" max="1808" width="14.125" style="4" customWidth="1"/>
    <col min="1809" max="1809" width="10.625" style="4" customWidth="1"/>
    <col min="1810" max="2048" width="9" style="4"/>
    <col min="2049" max="2049" width="3.5" style="4" customWidth="1"/>
    <col min="2050" max="2050" width="1.875" style="4" customWidth="1"/>
    <col min="2051" max="2051" width="26.5" style="4" customWidth="1"/>
    <col min="2052" max="2052" width="68.375" style="4" customWidth="1"/>
    <col min="2053" max="2061" width="0" style="4" hidden="1" customWidth="1"/>
    <col min="2062" max="2062" width="12.375" style="4" customWidth="1"/>
    <col min="2063" max="2063" width="12.125" style="4" customWidth="1"/>
    <col min="2064" max="2064" width="14.125" style="4" customWidth="1"/>
    <col min="2065" max="2065" width="10.625" style="4" customWidth="1"/>
    <col min="2066" max="2304" width="9" style="4"/>
    <col min="2305" max="2305" width="3.5" style="4" customWidth="1"/>
    <col min="2306" max="2306" width="1.875" style="4" customWidth="1"/>
    <col min="2307" max="2307" width="26.5" style="4" customWidth="1"/>
    <col min="2308" max="2308" width="68.375" style="4" customWidth="1"/>
    <col min="2309" max="2317" width="0" style="4" hidden="1" customWidth="1"/>
    <col min="2318" max="2318" width="12.375" style="4" customWidth="1"/>
    <col min="2319" max="2319" width="12.125" style="4" customWidth="1"/>
    <col min="2320" max="2320" width="14.125" style="4" customWidth="1"/>
    <col min="2321" max="2321" width="10.625" style="4" customWidth="1"/>
    <col min="2322" max="2560" width="9" style="4"/>
    <col min="2561" max="2561" width="3.5" style="4" customWidth="1"/>
    <col min="2562" max="2562" width="1.875" style="4" customWidth="1"/>
    <col min="2563" max="2563" width="26.5" style="4" customWidth="1"/>
    <col min="2564" max="2564" width="68.375" style="4" customWidth="1"/>
    <col min="2565" max="2573" width="0" style="4" hidden="1" customWidth="1"/>
    <col min="2574" max="2574" width="12.375" style="4" customWidth="1"/>
    <col min="2575" max="2575" width="12.125" style="4" customWidth="1"/>
    <col min="2576" max="2576" width="14.125" style="4" customWidth="1"/>
    <col min="2577" max="2577" width="10.625" style="4" customWidth="1"/>
    <col min="2578" max="2816" width="9" style="4"/>
    <col min="2817" max="2817" width="3.5" style="4" customWidth="1"/>
    <col min="2818" max="2818" width="1.875" style="4" customWidth="1"/>
    <col min="2819" max="2819" width="26.5" style="4" customWidth="1"/>
    <col min="2820" max="2820" width="68.375" style="4" customWidth="1"/>
    <col min="2821" max="2829" width="0" style="4" hidden="1" customWidth="1"/>
    <col min="2830" max="2830" width="12.375" style="4" customWidth="1"/>
    <col min="2831" max="2831" width="12.125" style="4" customWidth="1"/>
    <col min="2832" max="2832" width="14.125" style="4" customWidth="1"/>
    <col min="2833" max="2833" width="10.625" style="4" customWidth="1"/>
    <col min="2834" max="3072" width="9" style="4"/>
    <col min="3073" max="3073" width="3.5" style="4" customWidth="1"/>
    <col min="3074" max="3074" width="1.875" style="4" customWidth="1"/>
    <col min="3075" max="3075" width="26.5" style="4" customWidth="1"/>
    <col min="3076" max="3076" width="68.375" style="4" customWidth="1"/>
    <col min="3077" max="3085" width="0" style="4" hidden="1" customWidth="1"/>
    <col min="3086" max="3086" width="12.375" style="4" customWidth="1"/>
    <col min="3087" max="3087" width="12.125" style="4" customWidth="1"/>
    <col min="3088" max="3088" width="14.125" style="4" customWidth="1"/>
    <col min="3089" max="3089" width="10.625" style="4" customWidth="1"/>
    <col min="3090" max="3328" width="9" style="4"/>
    <col min="3329" max="3329" width="3.5" style="4" customWidth="1"/>
    <col min="3330" max="3330" width="1.875" style="4" customWidth="1"/>
    <col min="3331" max="3331" width="26.5" style="4" customWidth="1"/>
    <col min="3332" max="3332" width="68.375" style="4" customWidth="1"/>
    <col min="3333" max="3341" width="0" style="4" hidden="1" customWidth="1"/>
    <col min="3342" max="3342" width="12.375" style="4" customWidth="1"/>
    <col min="3343" max="3343" width="12.125" style="4" customWidth="1"/>
    <col min="3344" max="3344" width="14.125" style="4" customWidth="1"/>
    <col min="3345" max="3345" width="10.625" style="4" customWidth="1"/>
    <col min="3346" max="3584" width="9" style="4"/>
    <col min="3585" max="3585" width="3.5" style="4" customWidth="1"/>
    <col min="3586" max="3586" width="1.875" style="4" customWidth="1"/>
    <col min="3587" max="3587" width="26.5" style="4" customWidth="1"/>
    <col min="3588" max="3588" width="68.375" style="4" customWidth="1"/>
    <col min="3589" max="3597" width="0" style="4" hidden="1" customWidth="1"/>
    <col min="3598" max="3598" width="12.375" style="4" customWidth="1"/>
    <col min="3599" max="3599" width="12.125" style="4" customWidth="1"/>
    <col min="3600" max="3600" width="14.125" style="4" customWidth="1"/>
    <col min="3601" max="3601" width="10.625" style="4" customWidth="1"/>
    <col min="3602" max="3840" width="9" style="4"/>
    <col min="3841" max="3841" width="3.5" style="4" customWidth="1"/>
    <col min="3842" max="3842" width="1.875" style="4" customWidth="1"/>
    <col min="3843" max="3843" width="26.5" style="4" customWidth="1"/>
    <col min="3844" max="3844" width="68.375" style="4" customWidth="1"/>
    <col min="3845" max="3853" width="0" style="4" hidden="1" customWidth="1"/>
    <col min="3854" max="3854" width="12.375" style="4" customWidth="1"/>
    <col min="3855" max="3855" width="12.125" style="4" customWidth="1"/>
    <col min="3856" max="3856" width="14.125" style="4" customWidth="1"/>
    <col min="3857" max="3857" width="10.625" style="4" customWidth="1"/>
    <col min="3858" max="4096" width="9" style="4"/>
    <col min="4097" max="4097" width="3.5" style="4" customWidth="1"/>
    <col min="4098" max="4098" width="1.875" style="4" customWidth="1"/>
    <col min="4099" max="4099" width="26.5" style="4" customWidth="1"/>
    <col min="4100" max="4100" width="68.375" style="4" customWidth="1"/>
    <col min="4101" max="4109" width="0" style="4" hidden="1" customWidth="1"/>
    <col min="4110" max="4110" width="12.375" style="4" customWidth="1"/>
    <col min="4111" max="4111" width="12.125" style="4" customWidth="1"/>
    <col min="4112" max="4112" width="14.125" style="4" customWidth="1"/>
    <col min="4113" max="4113" width="10.625" style="4" customWidth="1"/>
    <col min="4114" max="4352" width="9" style="4"/>
    <col min="4353" max="4353" width="3.5" style="4" customWidth="1"/>
    <col min="4354" max="4354" width="1.875" style="4" customWidth="1"/>
    <col min="4355" max="4355" width="26.5" style="4" customWidth="1"/>
    <col min="4356" max="4356" width="68.375" style="4" customWidth="1"/>
    <col min="4357" max="4365" width="0" style="4" hidden="1" customWidth="1"/>
    <col min="4366" max="4366" width="12.375" style="4" customWidth="1"/>
    <col min="4367" max="4367" width="12.125" style="4" customWidth="1"/>
    <col min="4368" max="4368" width="14.125" style="4" customWidth="1"/>
    <col min="4369" max="4369" width="10.625" style="4" customWidth="1"/>
    <col min="4370" max="4608" width="9" style="4"/>
    <col min="4609" max="4609" width="3.5" style="4" customWidth="1"/>
    <col min="4610" max="4610" width="1.875" style="4" customWidth="1"/>
    <col min="4611" max="4611" width="26.5" style="4" customWidth="1"/>
    <col min="4612" max="4612" width="68.375" style="4" customWidth="1"/>
    <col min="4613" max="4621" width="0" style="4" hidden="1" customWidth="1"/>
    <col min="4622" max="4622" width="12.375" style="4" customWidth="1"/>
    <col min="4623" max="4623" width="12.125" style="4" customWidth="1"/>
    <col min="4624" max="4624" width="14.125" style="4" customWidth="1"/>
    <col min="4625" max="4625" width="10.625" style="4" customWidth="1"/>
    <col min="4626" max="4864" width="9" style="4"/>
    <col min="4865" max="4865" width="3.5" style="4" customWidth="1"/>
    <col min="4866" max="4866" width="1.875" style="4" customWidth="1"/>
    <col min="4867" max="4867" width="26.5" style="4" customWidth="1"/>
    <col min="4868" max="4868" width="68.375" style="4" customWidth="1"/>
    <col min="4869" max="4877" width="0" style="4" hidden="1" customWidth="1"/>
    <col min="4878" max="4878" width="12.375" style="4" customWidth="1"/>
    <col min="4879" max="4879" width="12.125" style="4" customWidth="1"/>
    <col min="4880" max="4880" width="14.125" style="4" customWidth="1"/>
    <col min="4881" max="4881" width="10.625" style="4" customWidth="1"/>
    <col min="4882" max="5120" width="9" style="4"/>
    <col min="5121" max="5121" width="3.5" style="4" customWidth="1"/>
    <col min="5122" max="5122" width="1.875" style="4" customWidth="1"/>
    <col min="5123" max="5123" width="26.5" style="4" customWidth="1"/>
    <col min="5124" max="5124" width="68.375" style="4" customWidth="1"/>
    <col min="5125" max="5133" width="0" style="4" hidden="1" customWidth="1"/>
    <col min="5134" max="5134" width="12.375" style="4" customWidth="1"/>
    <col min="5135" max="5135" width="12.125" style="4" customWidth="1"/>
    <col min="5136" max="5136" width="14.125" style="4" customWidth="1"/>
    <col min="5137" max="5137" width="10.625" style="4" customWidth="1"/>
    <col min="5138" max="5376" width="9" style="4"/>
    <col min="5377" max="5377" width="3.5" style="4" customWidth="1"/>
    <col min="5378" max="5378" width="1.875" style="4" customWidth="1"/>
    <col min="5379" max="5379" width="26.5" style="4" customWidth="1"/>
    <col min="5380" max="5380" width="68.375" style="4" customWidth="1"/>
    <col min="5381" max="5389" width="0" style="4" hidden="1" customWidth="1"/>
    <col min="5390" max="5390" width="12.375" style="4" customWidth="1"/>
    <col min="5391" max="5391" width="12.125" style="4" customWidth="1"/>
    <col min="5392" max="5392" width="14.125" style="4" customWidth="1"/>
    <col min="5393" max="5393" width="10.625" style="4" customWidth="1"/>
    <col min="5394" max="5632" width="9" style="4"/>
    <col min="5633" max="5633" width="3.5" style="4" customWidth="1"/>
    <col min="5634" max="5634" width="1.875" style="4" customWidth="1"/>
    <col min="5635" max="5635" width="26.5" style="4" customWidth="1"/>
    <col min="5636" max="5636" width="68.375" style="4" customWidth="1"/>
    <col min="5637" max="5645" width="0" style="4" hidden="1" customWidth="1"/>
    <col min="5646" max="5646" width="12.375" style="4" customWidth="1"/>
    <col min="5647" max="5647" width="12.125" style="4" customWidth="1"/>
    <col min="5648" max="5648" width="14.125" style="4" customWidth="1"/>
    <col min="5649" max="5649" width="10.625" style="4" customWidth="1"/>
    <col min="5650" max="5888" width="9" style="4"/>
    <col min="5889" max="5889" width="3.5" style="4" customWidth="1"/>
    <col min="5890" max="5890" width="1.875" style="4" customWidth="1"/>
    <col min="5891" max="5891" width="26.5" style="4" customWidth="1"/>
    <col min="5892" max="5892" width="68.375" style="4" customWidth="1"/>
    <col min="5893" max="5901" width="0" style="4" hidden="1" customWidth="1"/>
    <col min="5902" max="5902" width="12.375" style="4" customWidth="1"/>
    <col min="5903" max="5903" width="12.125" style="4" customWidth="1"/>
    <col min="5904" max="5904" width="14.125" style="4" customWidth="1"/>
    <col min="5905" max="5905" width="10.625" style="4" customWidth="1"/>
    <col min="5906" max="6144" width="9" style="4"/>
    <col min="6145" max="6145" width="3.5" style="4" customWidth="1"/>
    <col min="6146" max="6146" width="1.875" style="4" customWidth="1"/>
    <col min="6147" max="6147" width="26.5" style="4" customWidth="1"/>
    <col min="6148" max="6148" width="68.375" style="4" customWidth="1"/>
    <col min="6149" max="6157" width="0" style="4" hidden="1" customWidth="1"/>
    <col min="6158" max="6158" width="12.375" style="4" customWidth="1"/>
    <col min="6159" max="6159" width="12.125" style="4" customWidth="1"/>
    <col min="6160" max="6160" width="14.125" style="4" customWidth="1"/>
    <col min="6161" max="6161" width="10.625" style="4" customWidth="1"/>
    <col min="6162" max="6400" width="9" style="4"/>
    <col min="6401" max="6401" width="3.5" style="4" customWidth="1"/>
    <col min="6402" max="6402" width="1.875" style="4" customWidth="1"/>
    <col min="6403" max="6403" width="26.5" style="4" customWidth="1"/>
    <col min="6404" max="6404" width="68.375" style="4" customWidth="1"/>
    <col min="6405" max="6413" width="0" style="4" hidden="1" customWidth="1"/>
    <col min="6414" max="6414" width="12.375" style="4" customWidth="1"/>
    <col min="6415" max="6415" width="12.125" style="4" customWidth="1"/>
    <col min="6416" max="6416" width="14.125" style="4" customWidth="1"/>
    <col min="6417" max="6417" width="10.625" style="4" customWidth="1"/>
    <col min="6418" max="6656" width="9" style="4"/>
    <col min="6657" max="6657" width="3.5" style="4" customWidth="1"/>
    <col min="6658" max="6658" width="1.875" style="4" customWidth="1"/>
    <col min="6659" max="6659" width="26.5" style="4" customWidth="1"/>
    <col min="6660" max="6660" width="68.375" style="4" customWidth="1"/>
    <col min="6661" max="6669" width="0" style="4" hidden="1" customWidth="1"/>
    <col min="6670" max="6670" width="12.375" style="4" customWidth="1"/>
    <col min="6671" max="6671" width="12.125" style="4" customWidth="1"/>
    <col min="6672" max="6672" width="14.125" style="4" customWidth="1"/>
    <col min="6673" max="6673" width="10.625" style="4" customWidth="1"/>
    <col min="6674" max="6912" width="9" style="4"/>
    <col min="6913" max="6913" width="3.5" style="4" customWidth="1"/>
    <col min="6914" max="6914" width="1.875" style="4" customWidth="1"/>
    <col min="6915" max="6915" width="26.5" style="4" customWidth="1"/>
    <col min="6916" max="6916" width="68.375" style="4" customWidth="1"/>
    <col min="6917" max="6925" width="0" style="4" hidden="1" customWidth="1"/>
    <col min="6926" max="6926" width="12.375" style="4" customWidth="1"/>
    <col min="6927" max="6927" width="12.125" style="4" customWidth="1"/>
    <col min="6928" max="6928" width="14.125" style="4" customWidth="1"/>
    <col min="6929" max="6929" width="10.625" style="4" customWidth="1"/>
    <col min="6930" max="7168" width="9" style="4"/>
    <col min="7169" max="7169" width="3.5" style="4" customWidth="1"/>
    <col min="7170" max="7170" width="1.875" style="4" customWidth="1"/>
    <col min="7171" max="7171" width="26.5" style="4" customWidth="1"/>
    <col min="7172" max="7172" width="68.375" style="4" customWidth="1"/>
    <col min="7173" max="7181" width="0" style="4" hidden="1" customWidth="1"/>
    <col min="7182" max="7182" width="12.375" style="4" customWidth="1"/>
    <col min="7183" max="7183" width="12.125" style="4" customWidth="1"/>
    <col min="7184" max="7184" width="14.125" style="4" customWidth="1"/>
    <col min="7185" max="7185" width="10.625" style="4" customWidth="1"/>
    <col min="7186" max="7424" width="9" style="4"/>
    <col min="7425" max="7425" width="3.5" style="4" customWidth="1"/>
    <col min="7426" max="7426" width="1.875" style="4" customWidth="1"/>
    <col min="7427" max="7427" width="26.5" style="4" customWidth="1"/>
    <col min="7428" max="7428" width="68.375" style="4" customWidth="1"/>
    <col min="7429" max="7437" width="0" style="4" hidden="1" customWidth="1"/>
    <col min="7438" max="7438" width="12.375" style="4" customWidth="1"/>
    <col min="7439" max="7439" width="12.125" style="4" customWidth="1"/>
    <col min="7440" max="7440" width="14.125" style="4" customWidth="1"/>
    <col min="7441" max="7441" width="10.625" style="4" customWidth="1"/>
    <col min="7442" max="7680" width="9" style="4"/>
    <col min="7681" max="7681" width="3.5" style="4" customWidth="1"/>
    <col min="7682" max="7682" width="1.875" style="4" customWidth="1"/>
    <col min="7683" max="7683" width="26.5" style="4" customWidth="1"/>
    <col min="7684" max="7684" width="68.375" style="4" customWidth="1"/>
    <col min="7685" max="7693" width="0" style="4" hidden="1" customWidth="1"/>
    <col min="7694" max="7694" width="12.375" style="4" customWidth="1"/>
    <col min="7695" max="7695" width="12.125" style="4" customWidth="1"/>
    <col min="7696" max="7696" width="14.125" style="4" customWidth="1"/>
    <col min="7697" max="7697" width="10.625" style="4" customWidth="1"/>
    <col min="7698" max="7936" width="9" style="4"/>
    <col min="7937" max="7937" width="3.5" style="4" customWidth="1"/>
    <col min="7938" max="7938" width="1.875" style="4" customWidth="1"/>
    <col min="7939" max="7939" width="26.5" style="4" customWidth="1"/>
    <col min="7940" max="7940" width="68.375" style="4" customWidth="1"/>
    <col min="7941" max="7949" width="0" style="4" hidden="1" customWidth="1"/>
    <col min="7950" max="7950" width="12.375" style="4" customWidth="1"/>
    <col min="7951" max="7951" width="12.125" style="4" customWidth="1"/>
    <col min="7952" max="7952" width="14.125" style="4" customWidth="1"/>
    <col min="7953" max="7953" width="10.625" style="4" customWidth="1"/>
    <col min="7954" max="8192" width="9" style="4"/>
    <col min="8193" max="8193" width="3.5" style="4" customWidth="1"/>
    <col min="8194" max="8194" width="1.875" style="4" customWidth="1"/>
    <col min="8195" max="8195" width="26.5" style="4" customWidth="1"/>
    <col min="8196" max="8196" width="68.375" style="4" customWidth="1"/>
    <col min="8197" max="8205" width="0" style="4" hidden="1" customWidth="1"/>
    <col min="8206" max="8206" width="12.375" style="4" customWidth="1"/>
    <col min="8207" max="8207" width="12.125" style="4" customWidth="1"/>
    <col min="8208" max="8208" width="14.125" style="4" customWidth="1"/>
    <col min="8209" max="8209" width="10.625" style="4" customWidth="1"/>
    <col min="8210" max="8448" width="9" style="4"/>
    <col min="8449" max="8449" width="3.5" style="4" customWidth="1"/>
    <col min="8450" max="8450" width="1.875" style="4" customWidth="1"/>
    <col min="8451" max="8451" width="26.5" style="4" customWidth="1"/>
    <col min="8452" max="8452" width="68.375" style="4" customWidth="1"/>
    <col min="8453" max="8461" width="0" style="4" hidden="1" customWidth="1"/>
    <col min="8462" max="8462" width="12.375" style="4" customWidth="1"/>
    <col min="8463" max="8463" width="12.125" style="4" customWidth="1"/>
    <col min="8464" max="8464" width="14.125" style="4" customWidth="1"/>
    <col min="8465" max="8465" width="10.625" style="4" customWidth="1"/>
    <col min="8466" max="8704" width="9" style="4"/>
    <col min="8705" max="8705" width="3.5" style="4" customWidth="1"/>
    <col min="8706" max="8706" width="1.875" style="4" customWidth="1"/>
    <col min="8707" max="8707" width="26.5" style="4" customWidth="1"/>
    <col min="8708" max="8708" width="68.375" style="4" customWidth="1"/>
    <col min="8709" max="8717" width="0" style="4" hidden="1" customWidth="1"/>
    <col min="8718" max="8718" width="12.375" style="4" customWidth="1"/>
    <col min="8719" max="8719" width="12.125" style="4" customWidth="1"/>
    <col min="8720" max="8720" width="14.125" style="4" customWidth="1"/>
    <col min="8721" max="8721" width="10.625" style="4" customWidth="1"/>
    <col min="8722" max="8960" width="9" style="4"/>
    <col min="8961" max="8961" width="3.5" style="4" customWidth="1"/>
    <col min="8962" max="8962" width="1.875" style="4" customWidth="1"/>
    <col min="8963" max="8963" width="26.5" style="4" customWidth="1"/>
    <col min="8964" max="8964" width="68.375" style="4" customWidth="1"/>
    <col min="8965" max="8973" width="0" style="4" hidden="1" customWidth="1"/>
    <col min="8974" max="8974" width="12.375" style="4" customWidth="1"/>
    <col min="8975" max="8975" width="12.125" style="4" customWidth="1"/>
    <col min="8976" max="8976" width="14.125" style="4" customWidth="1"/>
    <col min="8977" max="8977" width="10.625" style="4" customWidth="1"/>
    <col min="8978" max="9216" width="9" style="4"/>
    <col min="9217" max="9217" width="3.5" style="4" customWidth="1"/>
    <col min="9218" max="9218" width="1.875" style="4" customWidth="1"/>
    <col min="9219" max="9219" width="26.5" style="4" customWidth="1"/>
    <col min="9220" max="9220" width="68.375" style="4" customWidth="1"/>
    <col min="9221" max="9229" width="0" style="4" hidden="1" customWidth="1"/>
    <col min="9230" max="9230" width="12.375" style="4" customWidth="1"/>
    <col min="9231" max="9231" width="12.125" style="4" customWidth="1"/>
    <col min="9232" max="9232" width="14.125" style="4" customWidth="1"/>
    <col min="9233" max="9233" width="10.625" style="4" customWidth="1"/>
    <col min="9234" max="9472" width="9" style="4"/>
    <col min="9473" max="9473" width="3.5" style="4" customWidth="1"/>
    <col min="9474" max="9474" width="1.875" style="4" customWidth="1"/>
    <col min="9475" max="9475" width="26.5" style="4" customWidth="1"/>
    <col min="9476" max="9476" width="68.375" style="4" customWidth="1"/>
    <col min="9477" max="9485" width="0" style="4" hidden="1" customWidth="1"/>
    <col min="9486" max="9486" width="12.375" style="4" customWidth="1"/>
    <col min="9487" max="9487" width="12.125" style="4" customWidth="1"/>
    <col min="9488" max="9488" width="14.125" style="4" customWidth="1"/>
    <col min="9489" max="9489" width="10.625" style="4" customWidth="1"/>
    <col min="9490" max="9728" width="9" style="4"/>
    <col min="9729" max="9729" width="3.5" style="4" customWidth="1"/>
    <col min="9730" max="9730" width="1.875" style="4" customWidth="1"/>
    <col min="9731" max="9731" width="26.5" style="4" customWidth="1"/>
    <col min="9732" max="9732" width="68.375" style="4" customWidth="1"/>
    <col min="9733" max="9741" width="0" style="4" hidden="1" customWidth="1"/>
    <col min="9742" max="9742" width="12.375" style="4" customWidth="1"/>
    <col min="9743" max="9743" width="12.125" style="4" customWidth="1"/>
    <col min="9744" max="9744" width="14.125" style="4" customWidth="1"/>
    <col min="9745" max="9745" width="10.625" style="4" customWidth="1"/>
    <col min="9746" max="9984" width="9" style="4"/>
    <col min="9985" max="9985" width="3.5" style="4" customWidth="1"/>
    <col min="9986" max="9986" width="1.875" style="4" customWidth="1"/>
    <col min="9987" max="9987" width="26.5" style="4" customWidth="1"/>
    <col min="9988" max="9988" width="68.375" style="4" customWidth="1"/>
    <col min="9989" max="9997" width="0" style="4" hidden="1" customWidth="1"/>
    <col min="9998" max="9998" width="12.375" style="4" customWidth="1"/>
    <col min="9999" max="9999" width="12.125" style="4" customWidth="1"/>
    <col min="10000" max="10000" width="14.125" style="4" customWidth="1"/>
    <col min="10001" max="10001" width="10.625" style="4" customWidth="1"/>
    <col min="10002" max="10240" width="9" style="4"/>
    <col min="10241" max="10241" width="3.5" style="4" customWidth="1"/>
    <col min="10242" max="10242" width="1.875" style="4" customWidth="1"/>
    <col min="10243" max="10243" width="26.5" style="4" customWidth="1"/>
    <col min="10244" max="10244" width="68.375" style="4" customWidth="1"/>
    <col min="10245" max="10253" width="0" style="4" hidden="1" customWidth="1"/>
    <col min="10254" max="10254" width="12.375" style="4" customWidth="1"/>
    <col min="10255" max="10255" width="12.125" style="4" customWidth="1"/>
    <col min="10256" max="10256" width="14.125" style="4" customWidth="1"/>
    <col min="10257" max="10257" width="10.625" style="4" customWidth="1"/>
    <col min="10258" max="10496" width="9" style="4"/>
    <col min="10497" max="10497" width="3.5" style="4" customWidth="1"/>
    <col min="10498" max="10498" width="1.875" style="4" customWidth="1"/>
    <col min="10499" max="10499" width="26.5" style="4" customWidth="1"/>
    <col min="10500" max="10500" width="68.375" style="4" customWidth="1"/>
    <col min="10501" max="10509" width="0" style="4" hidden="1" customWidth="1"/>
    <col min="10510" max="10510" width="12.375" style="4" customWidth="1"/>
    <col min="10511" max="10511" width="12.125" style="4" customWidth="1"/>
    <col min="10512" max="10512" width="14.125" style="4" customWidth="1"/>
    <col min="10513" max="10513" width="10.625" style="4" customWidth="1"/>
    <col min="10514" max="10752" width="9" style="4"/>
    <col min="10753" max="10753" width="3.5" style="4" customWidth="1"/>
    <col min="10754" max="10754" width="1.875" style="4" customWidth="1"/>
    <col min="10755" max="10755" width="26.5" style="4" customWidth="1"/>
    <col min="10756" max="10756" width="68.375" style="4" customWidth="1"/>
    <col min="10757" max="10765" width="0" style="4" hidden="1" customWidth="1"/>
    <col min="10766" max="10766" width="12.375" style="4" customWidth="1"/>
    <col min="10767" max="10767" width="12.125" style="4" customWidth="1"/>
    <col min="10768" max="10768" width="14.125" style="4" customWidth="1"/>
    <col min="10769" max="10769" width="10.625" style="4" customWidth="1"/>
    <col min="10770" max="11008" width="9" style="4"/>
    <col min="11009" max="11009" width="3.5" style="4" customWidth="1"/>
    <col min="11010" max="11010" width="1.875" style="4" customWidth="1"/>
    <col min="11011" max="11011" width="26.5" style="4" customWidth="1"/>
    <col min="11012" max="11012" width="68.375" style="4" customWidth="1"/>
    <col min="11013" max="11021" width="0" style="4" hidden="1" customWidth="1"/>
    <col min="11022" max="11022" width="12.375" style="4" customWidth="1"/>
    <col min="11023" max="11023" width="12.125" style="4" customWidth="1"/>
    <col min="11024" max="11024" width="14.125" style="4" customWidth="1"/>
    <col min="11025" max="11025" width="10.625" style="4" customWidth="1"/>
    <col min="11026" max="11264" width="9" style="4"/>
    <col min="11265" max="11265" width="3.5" style="4" customWidth="1"/>
    <col min="11266" max="11266" width="1.875" style="4" customWidth="1"/>
    <col min="11267" max="11267" width="26.5" style="4" customWidth="1"/>
    <col min="11268" max="11268" width="68.375" style="4" customWidth="1"/>
    <col min="11269" max="11277" width="0" style="4" hidden="1" customWidth="1"/>
    <col min="11278" max="11278" width="12.375" style="4" customWidth="1"/>
    <col min="11279" max="11279" width="12.125" style="4" customWidth="1"/>
    <col min="11280" max="11280" width="14.125" style="4" customWidth="1"/>
    <col min="11281" max="11281" width="10.625" style="4" customWidth="1"/>
    <col min="11282" max="11520" width="9" style="4"/>
    <col min="11521" max="11521" width="3.5" style="4" customWidth="1"/>
    <col min="11522" max="11522" width="1.875" style="4" customWidth="1"/>
    <col min="11523" max="11523" width="26.5" style="4" customWidth="1"/>
    <col min="11524" max="11524" width="68.375" style="4" customWidth="1"/>
    <col min="11525" max="11533" width="0" style="4" hidden="1" customWidth="1"/>
    <col min="11534" max="11534" width="12.375" style="4" customWidth="1"/>
    <col min="11535" max="11535" width="12.125" style="4" customWidth="1"/>
    <col min="11536" max="11536" width="14.125" style="4" customWidth="1"/>
    <col min="11537" max="11537" width="10.625" style="4" customWidth="1"/>
    <col min="11538" max="11776" width="9" style="4"/>
    <col min="11777" max="11777" width="3.5" style="4" customWidth="1"/>
    <col min="11778" max="11778" width="1.875" style="4" customWidth="1"/>
    <col min="11779" max="11779" width="26.5" style="4" customWidth="1"/>
    <col min="11780" max="11780" width="68.375" style="4" customWidth="1"/>
    <col min="11781" max="11789" width="0" style="4" hidden="1" customWidth="1"/>
    <col min="11790" max="11790" width="12.375" style="4" customWidth="1"/>
    <col min="11791" max="11791" width="12.125" style="4" customWidth="1"/>
    <col min="11792" max="11792" width="14.125" style="4" customWidth="1"/>
    <col min="11793" max="11793" width="10.625" style="4" customWidth="1"/>
    <col min="11794" max="12032" width="9" style="4"/>
    <col min="12033" max="12033" width="3.5" style="4" customWidth="1"/>
    <col min="12034" max="12034" width="1.875" style="4" customWidth="1"/>
    <col min="12035" max="12035" width="26.5" style="4" customWidth="1"/>
    <col min="12036" max="12036" width="68.375" style="4" customWidth="1"/>
    <col min="12037" max="12045" width="0" style="4" hidden="1" customWidth="1"/>
    <col min="12046" max="12046" width="12.375" style="4" customWidth="1"/>
    <col min="12047" max="12047" width="12.125" style="4" customWidth="1"/>
    <col min="12048" max="12048" width="14.125" style="4" customWidth="1"/>
    <col min="12049" max="12049" width="10.625" style="4" customWidth="1"/>
    <col min="12050" max="12288" width="9" style="4"/>
    <col min="12289" max="12289" width="3.5" style="4" customWidth="1"/>
    <col min="12290" max="12290" width="1.875" style="4" customWidth="1"/>
    <col min="12291" max="12291" width="26.5" style="4" customWidth="1"/>
    <col min="12292" max="12292" width="68.375" style="4" customWidth="1"/>
    <col min="12293" max="12301" width="0" style="4" hidden="1" customWidth="1"/>
    <col min="12302" max="12302" width="12.375" style="4" customWidth="1"/>
    <col min="12303" max="12303" width="12.125" style="4" customWidth="1"/>
    <col min="12304" max="12304" width="14.125" style="4" customWidth="1"/>
    <col min="12305" max="12305" width="10.625" style="4" customWidth="1"/>
    <col min="12306" max="12544" width="9" style="4"/>
    <col min="12545" max="12545" width="3.5" style="4" customWidth="1"/>
    <col min="12546" max="12546" width="1.875" style="4" customWidth="1"/>
    <col min="12547" max="12547" width="26.5" style="4" customWidth="1"/>
    <col min="12548" max="12548" width="68.375" style="4" customWidth="1"/>
    <col min="12549" max="12557" width="0" style="4" hidden="1" customWidth="1"/>
    <col min="12558" max="12558" width="12.375" style="4" customWidth="1"/>
    <col min="12559" max="12559" width="12.125" style="4" customWidth="1"/>
    <col min="12560" max="12560" width="14.125" style="4" customWidth="1"/>
    <col min="12561" max="12561" width="10.625" style="4" customWidth="1"/>
    <col min="12562" max="12800" width="9" style="4"/>
    <col min="12801" max="12801" width="3.5" style="4" customWidth="1"/>
    <col min="12802" max="12802" width="1.875" style="4" customWidth="1"/>
    <col min="12803" max="12803" width="26.5" style="4" customWidth="1"/>
    <col min="12804" max="12804" width="68.375" style="4" customWidth="1"/>
    <col min="12805" max="12813" width="0" style="4" hidden="1" customWidth="1"/>
    <col min="12814" max="12814" width="12.375" style="4" customWidth="1"/>
    <col min="12815" max="12815" width="12.125" style="4" customWidth="1"/>
    <col min="12816" max="12816" width="14.125" style="4" customWidth="1"/>
    <col min="12817" max="12817" width="10.625" style="4" customWidth="1"/>
    <col min="12818" max="13056" width="9" style="4"/>
    <col min="13057" max="13057" width="3.5" style="4" customWidth="1"/>
    <col min="13058" max="13058" width="1.875" style="4" customWidth="1"/>
    <col min="13059" max="13059" width="26.5" style="4" customWidth="1"/>
    <col min="13060" max="13060" width="68.375" style="4" customWidth="1"/>
    <col min="13061" max="13069" width="0" style="4" hidden="1" customWidth="1"/>
    <col min="13070" max="13070" width="12.375" style="4" customWidth="1"/>
    <col min="13071" max="13071" width="12.125" style="4" customWidth="1"/>
    <col min="13072" max="13072" width="14.125" style="4" customWidth="1"/>
    <col min="13073" max="13073" width="10.625" style="4" customWidth="1"/>
    <col min="13074" max="13312" width="9" style="4"/>
    <col min="13313" max="13313" width="3.5" style="4" customWidth="1"/>
    <col min="13314" max="13314" width="1.875" style="4" customWidth="1"/>
    <col min="13315" max="13315" width="26.5" style="4" customWidth="1"/>
    <col min="13316" max="13316" width="68.375" style="4" customWidth="1"/>
    <col min="13317" max="13325" width="0" style="4" hidden="1" customWidth="1"/>
    <col min="13326" max="13326" width="12.375" style="4" customWidth="1"/>
    <col min="13327" max="13327" width="12.125" style="4" customWidth="1"/>
    <col min="13328" max="13328" width="14.125" style="4" customWidth="1"/>
    <col min="13329" max="13329" width="10.625" style="4" customWidth="1"/>
    <col min="13330" max="13568" width="9" style="4"/>
    <col min="13569" max="13569" width="3.5" style="4" customWidth="1"/>
    <col min="13570" max="13570" width="1.875" style="4" customWidth="1"/>
    <col min="13571" max="13571" width="26.5" style="4" customWidth="1"/>
    <col min="13572" max="13572" width="68.375" style="4" customWidth="1"/>
    <col min="13573" max="13581" width="0" style="4" hidden="1" customWidth="1"/>
    <col min="13582" max="13582" width="12.375" style="4" customWidth="1"/>
    <col min="13583" max="13583" width="12.125" style="4" customWidth="1"/>
    <col min="13584" max="13584" width="14.125" style="4" customWidth="1"/>
    <col min="13585" max="13585" width="10.625" style="4" customWidth="1"/>
    <col min="13586" max="13824" width="9" style="4"/>
    <col min="13825" max="13825" width="3.5" style="4" customWidth="1"/>
    <col min="13826" max="13826" width="1.875" style="4" customWidth="1"/>
    <col min="13827" max="13827" width="26.5" style="4" customWidth="1"/>
    <col min="13828" max="13828" width="68.375" style="4" customWidth="1"/>
    <col min="13829" max="13837" width="0" style="4" hidden="1" customWidth="1"/>
    <col min="13838" max="13838" width="12.375" style="4" customWidth="1"/>
    <col min="13839" max="13839" width="12.125" style="4" customWidth="1"/>
    <col min="13840" max="13840" width="14.125" style="4" customWidth="1"/>
    <col min="13841" max="13841" width="10.625" style="4" customWidth="1"/>
    <col min="13842" max="14080" width="9" style="4"/>
    <col min="14081" max="14081" width="3.5" style="4" customWidth="1"/>
    <col min="14082" max="14082" width="1.875" style="4" customWidth="1"/>
    <col min="14083" max="14083" width="26.5" style="4" customWidth="1"/>
    <col min="14084" max="14084" width="68.375" style="4" customWidth="1"/>
    <col min="14085" max="14093" width="0" style="4" hidden="1" customWidth="1"/>
    <col min="14094" max="14094" width="12.375" style="4" customWidth="1"/>
    <col min="14095" max="14095" width="12.125" style="4" customWidth="1"/>
    <col min="14096" max="14096" width="14.125" style="4" customWidth="1"/>
    <col min="14097" max="14097" width="10.625" style="4" customWidth="1"/>
    <col min="14098" max="14336" width="9" style="4"/>
    <col min="14337" max="14337" width="3.5" style="4" customWidth="1"/>
    <col min="14338" max="14338" width="1.875" style="4" customWidth="1"/>
    <col min="14339" max="14339" width="26.5" style="4" customWidth="1"/>
    <col min="14340" max="14340" width="68.375" style="4" customWidth="1"/>
    <col min="14341" max="14349" width="0" style="4" hidden="1" customWidth="1"/>
    <col min="14350" max="14350" width="12.375" style="4" customWidth="1"/>
    <col min="14351" max="14351" width="12.125" style="4" customWidth="1"/>
    <col min="14352" max="14352" width="14.125" style="4" customWidth="1"/>
    <col min="14353" max="14353" width="10.625" style="4" customWidth="1"/>
    <col min="14354" max="14592" width="9" style="4"/>
    <col min="14593" max="14593" width="3.5" style="4" customWidth="1"/>
    <col min="14594" max="14594" width="1.875" style="4" customWidth="1"/>
    <col min="14595" max="14595" width="26.5" style="4" customWidth="1"/>
    <col min="14596" max="14596" width="68.375" style="4" customWidth="1"/>
    <col min="14597" max="14605" width="0" style="4" hidden="1" customWidth="1"/>
    <col min="14606" max="14606" width="12.375" style="4" customWidth="1"/>
    <col min="14607" max="14607" width="12.125" style="4" customWidth="1"/>
    <col min="14608" max="14608" width="14.125" style="4" customWidth="1"/>
    <col min="14609" max="14609" width="10.625" style="4" customWidth="1"/>
    <col min="14610" max="14848" width="9" style="4"/>
    <col min="14849" max="14849" width="3.5" style="4" customWidth="1"/>
    <col min="14850" max="14850" width="1.875" style="4" customWidth="1"/>
    <col min="14851" max="14851" width="26.5" style="4" customWidth="1"/>
    <col min="14852" max="14852" width="68.375" style="4" customWidth="1"/>
    <col min="14853" max="14861" width="0" style="4" hidden="1" customWidth="1"/>
    <col min="14862" max="14862" width="12.375" style="4" customWidth="1"/>
    <col min="14863" max="14863" width="12.125" style="4" customWidth="1"/>
    <col min="14864" max="14864" width="14.125" style="4" customWidth="1"/>
    <col min="14865" max="14865" width="10.625" style="4" customWidth="1"/>
    <col min="14866" max="15104" width="9" style="4"/>
    <col min="15105" max="15105" width="3.5" style="4" customWidth="1"/>
    <col min="15106" max="15106" width="1.875" style="4" customWidth="1"/>
    <col min="15107" max="15107" width="26.5" style="4" customWidth="1"/>
    <col min="15108" max="15108" width="68.375" style="4" customWidth="1"/>
    <col min="15109" max="15117" width="0" style="4" hidden="1" customWidth="1"/>
    <col min="15118" max="15118" width="12.375" style="4" customWidth="1"/>
    <col min="15119" max="15119" width="12.125" style="4" customWidth="1"/>
    <col min="15120" max="15120" width="14.125" style="4" customWidth="1"/>
    <col min="15121" max="15121" width="10.625" style="4" customWidth="1"/>
    <col min="15122" max="15360" width="9" style="4"/>
    <col min="15361" max="15361" width="3.5" style="4" customWidth="1"/>
    <col min="15362" max="15362" width="1.875" style="4" customWidth="1"/>
    <col min="15363" max="15363" width="26.5" style="4" customWidth="1"/>
    <col min="15364" max="15364" width="68.375" style="4" customWidth="1"/>
    <col min="15365" max="15373" width="0" style="4" hidden="1" customWidth="1"/>
    <col min="15374" max="15374" width="12.375" style="4" customWidth="1"/>
    <col min="15375" max="15375" width="12.125" style="4" customWidth="1"/>
    <col min="15376" max="15376" width="14.125" style="4" customWidth="1"/>
    <col min="15377" max="15377" width="10.625" style="4" customWidth="1"/>
    <col min="15378" max="15616" width="9" style="4"/>
    <col min="15617" max="15617" width="3.5" style="4" customWidth="1"/>
    <col min="15618" max="15618" width="1.875" style="4" customWidth="1"/>
    <col min="15619" max="15619" width="26.5" style="4" customWidth="1"/>
    <col min="15620" max="15620" width="68.375" style="4" customWidth="1"/>
    <col min="15621" max="15629" width="0" style="4" hidden="1" customWidth="1"/>
    <col min="15630" max="15630" width="12.375" style="4" customWidth="1"/>
    <col min="15631" max="15631" width="12.125" style="4" customWidth="1"/>
    <col min="15632" max="15632" width="14.125" style="4" customWidth="1"/>
    <col min="15633" max="15633" width="10.625" style="4" customWidth="1"/>
    <col min="15634" max="15872" width="9" style="4"/>
    <col min="15873" max="15873" width="3.5" style="4" customWidth="1"/>
    <col min="15874" max="15874" width="1.875" style="4" customWidth="1"/>
    <col min="15875" max="15875" width="26.5" style="4" customWidth="1"/>
    <col min="15876" max="15876" width="68.375" style="4" customWidth="1"/>
    <col min="15877" max="15885" width="0" style="4" hidden="1" customWidth="1"/>
    <col min="15886" max="15886" width="12.375" style="4" customWidth="1"/>
    <col min="15887" max="15887" width="12.125" style="4" customWidth="1"/>
    <col min="15888" max="15888" width="14.125" style="4" customWidth="1"/>
    <col min="15889" max="15889" width="10.625" style="4" customWidth="1"/>
    <col min="15890" max="16128" width="9" style="4"/>
    <col min="16129" max="16129" width="3.5" style="4" customWidth="1"/>
    <col min="16130" max="16130" width="1.875" style="4" customWidth="1"/>
    <col min="16131" max="16131" width="26.5" style="4" customWidth="1"/>
    <col min="16132" max="16132" width="68.375" style="4" customWidth="1"/>
    <col min="16133" max="16141" width="0" style="4" hidden="1" customWidth="1"/>
    <col min="16142" max="16142" width="12.375" style="4" customWidth="1"/>
    <col min="16143" max="16143" width="12.125" style="4" customWidth="1"/>
    <col min="16144" max="16144" width="14.125" style="4" customWidth="1"/>
    <col min="16145" max="16145" width="10.625" style="4" customWidth="1"/>
    <col min="16146" max="16384" width="9" style="4"/>
  </cols>
  <sheetData>
    <row r="1" spans="1:17" ht="55.5" customHeight="1" thickBo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 t="s">
        <v>1</v>
      </c>
      <c r="Q1" s="3"/>
    </row>
    <row r="2" spans="1:17" ht="14.25" customHeight="1" x14ac:dyDescent="0.15">
      <c r="A2" s="5" t="s">
        <v>2</v>
      </c>
      <c r="B2" s="6"/>
      <c r="C2" s="6"/>
      <c r="D2" s="7" t="s">
        <v>3</v>
      </c>
      <c r="E2" s="8" t="s">
        <v>4</v>
      </c>
      <c r="F2" s="9"/>
      <c r="G2" s="9"/>
      <c r="H2" s="9"/>
      <c r="I2" s="9"/>
      <c r="J2" s="9"/>
      <c r="K2" s="10" t="s">
        <v>5</v>
      </c>
      <c r="L2" s="10"/>
      <c r="M2" s="10"/>
      <c r="N2" s="11" t="s">
        <v>6</v>
      </c>
      <c r="O2" s="12" t="s">
        <v>7</v>
      </c>
      <c r="P2" s="13" t="s">
        <v>8</v>
      </c>
      <c r="Q2" s="14"/>
    </row>
    <row r="3" spans="1:17" ht="14.25" customHeight="1" x14ac:dyDescent="0.15">
      <c r="A3" s="15"/>
      <c r="B3" s="16"/>
      <c r="C3" s="16"/>
      <c r="D3" s="17"/>
      <c r="E3" s="18" t="s">
        <v>7</v>
      </c>
      <c r="F3" s="19" t="s">
        <v>5</v>
      </c>
      <c r="G3" s="20"/>
      <c r="H3" s="20"/>
      <c r="I3" s="21"/>
      <c r="J3" s="22" t="s">
        <v>8</v>
      </c>
      <c r="K3" s="23"/>
      <c r="L3" s="23"/>
      <c r="M3" s="23"/>
      <c r="N3" s="24"/>
      <c r="O3" s="25"/>
      <c r="P3" s="26"/>
      <c r="Q3" s="14"/>
    </row>
    <row r="4" spans="1:17" ht="26.25" customHeight="1" x14ac:dyDescent="0.15">
      <c r="A4" s="27"/>
      <c r="B4" s="16"/>
      <c r="C4" s="16"/>
      <c r="D4" s="16"/>
      <c r="E4" s="28"/>
      <c r="F4" s="29" t="s">
        <v>9</v>
      </c>
      <c r="G4" s="30" t="s">
        <v>10</v>
      </c>
      <c r="H4" s="31" t="s">
        <v>11</v>
      </c>
      <c r="I4" s="32" t="s">
        <v>12</v>
      </c>
      <c r="J4" s="33"/>
      <c r="K4" s="29" t="s">
        <v>9</v>
      </c>
      <c r="L4" s="30" t="s">
        <v>10</v>
      </c>
      <c r="M4" s="31" t="s">
        <v>11</v>
      </c>
      <c r="N4" s="34"/>
      <c r="O4" s="35"/>
      <c r="P4" s="36"/>
      <c r="Q4" s="37"/>
    </row>
    <row r="5" spans="1:17" ht="15.75" customHeight="1" x14ac:dyDescent="0.15">
      <c r="A5" s="38">
        <v>1</v>
      </c>
      <c r="B5" s="39" t="s">
        <v>13</v>
      </c>
      <c r="C5" s="40"/>
      <c r="D5" s="41" t="s">
        <v>14</v>
      </c>
      <c r="E5" s="42">
        <v>250</v>
      </c>
      <c r="F5" s="43">
        <v>244</v>
      </c>
      <c r="G5" s="43">
        <v>630</v>
      </c>
      <c r="H5" s="43">
        <v>22</v>
      </c>
      <c r="I5" s="44">
        <f>SUM(F5:H5)</f>
        <v>896</v>
      </c>
      <c r="J5" s="45">
        <f>E5*I5</f>
        <v>224000</v>
      </c>
      <c r="K5" s="43">
        <v>244</v>
      </c>
      <c r="L5" s="43">
        <v>630</v>
      </c>
      <c r="M5" s="43">
        <v>22</v>
      </c>
      <c r="N5" s="44">
        <f>SUM(K5:M5)</f>
        <v>896</v>
      </c>
      <c r="O5" s="46"/>
      <c r="P5" s="47"/>
      <c r="Q5" s="48"/>
    </row>
    <row r="6" spans="1:17" ht="15.75" customHeight="1" x14ac:dyDescent="0.15">
      <c r="A6" s="49"/>
      <c r="C6" s="50"/>
      <c r="D6" s="41" t="s">
        <v>15</v>
      </c>
      <c r="E6" s="42">
        <v>1000</v>
      </c>
      <c r="F6" s="43">
        <v>244</v>
      </c>
      <c r="G6" s="43">
        <v>630</v>
      </c>
      <c r="H6" s="43">
        <v>22</v>
      </c>
      <c r="I6" s="51">
        <f t="shared" ref="I6:I24" si="0">SUM(F6:H6)</f>
        <v>896</v>
      </c>
      <c r="J6" s="45">
        <f t="shared" ref="J6:J24" si="1">E6*I6</f>
        <v>896000</v>
      </c>
      <c r="K6" s="43">
        <v>244</v>
      </c>
      <c r="L6" s="43">
        <v>630</v>
      </c>
      <c r="M6" s="43">
        <v>22</v>
      </c>
      <c r="N6" s="51">
        <f t="shared" ref="N6:N24" si="2">SUM(K6:M6)</f>
        <v>896</v>
      </c>
      <c r="O6" s="52"/>
      <c r="P6" s="47"/>
      <c r="Q6" s="48"/>
    </row>
    <row r="7" spans="1:17" ht="15.75" customHeight="1" x14ac:dyDescent="0.15">
      <c r="A7" s="49"/>
      <c r="C7" s="50"/>
      <c r="D7" s="53" t="s">
        <v>16</v>
      </c>
      <c r="E7" s="42">
        <v>250</v>
      </c>
      <c r="F7" s="43">
        <v>244</v>
      </c>
      <c r="G7" s="43">
        <v>630</v>
      </c>
      <c r="H7" s="43">
        <v>22</v>
      </c>
      <c r="I7" s="51">
        <f t="shared" si="0"/>
        <v>896</v>
      </c>
      <c r="J7" s="45">
        <f t="shared" si="1"/>
        <v>224000</v>
      </c>
      <c r="K7" s="43">
        <v>244</v>
      </c>
      <c r="L7" s="43">
        <v>630</v>
      </c>
      <c r="M7" s="43">
        <v>22</v>
      </c>
      <c r="N7" s="51">
        <f t="shared" si="2"/>
        <v>896</v>
      </c>
      <c r="O7" s="52"/>
      <c r="P7" s="47"/>
      <c r="Q7" s="48"/>
    </row>
    <row r="8" spans="1:17" ht="15.75" customHeight="1" x14ac:dyDescent="0.15">
      <c r="A8" s="49"/>
      <c r="C8" s="50"/>
      <c r="D8" s="53" t="s">
        <v>17</v>
      </c>
      <c r="E8" s="42">
        <v>250</v>
      </c>
      <c r="F8" s="43">
        <v>244</v>
      </c>
      <c r="G8" s="43">
        <v>630</v>
      </c>
      <c r="H8" s="43">
        <v>22</v>
      </c>
      <c r="I8" s="51">
        <f t="shared" si="0"/>
        <v>896</v>
      </c>
      <c r="J8" s="45">
        <f t="shared" si="1"/>
        <v>224000</v>
      </c>
      <c r="K8" s="43">
        <v>244</v>
      </c>
      <c r="L8" s="43">
        <v>630</v>
      </c>
      <c r="M8" s="43">
        <v>22</v>
      </c>
      <c r="N8" s="51">
        <f t="shared" si="2"/>
        <v>896</v>
      </c>
      <c r="O8" s="52"/>
      <c r="P8" s="47"/>
      <c r="Q8" s="48"/>
    </row>
    <row r="9" spans="1:17" ht="15.75" customHeight="1" x14ac:dyDescent="0.15">
      <c r="A9" s="49"/>
      <c r="C9" s="50"/>
      <c r="D9" s="53" t="s">
        <v>18</v>
      </c>
      <c r="E9" s="42">
        <v>300</v>
      </c>
      <c r="F9" s="43">
        <v>244</v>
      </c>
      <c r="G9" s="43">
        <v>630</v>
      </c>
      <c r="H9" s="43">
        <v>22</v>
      </c>
      <c r="I9" s="51">
        <f t="shared" si="0"/>
        <v>896</v>
      </c>
      <c r="J9" s="45">
        <f t="shared" si="1"/>
        <v>268800</v>
      </c>
      <c r="K9" s="43">
        <v>244</v>
      </c>
      <c r="L9" s="43">
        <v>630</v>
      </c>
      <c r="M9" s="43">
        <v>22</v>
      </c>
      <c r="N9" s="51">
        <f t="shared" si="2"/>
        <v>896</v>
      </c>
      <c r="O9" s="52"/>
      <c r="P9" s="47"/>
      <c r="Q9" s="48"/>
    </row>
    <row r="10" spans="1:17" ht="15.75" customHeight="1" x14ac:dyDescent="0.15">
      <c r="A10" s="49"/>
      <c r="C10" s="50"/>
      <c r="D10" s="41" t="s">
        <v>19</v>
      </c>
      <c r="E10" s="42">
        <v>300</v>
      </c>
      <c r="F10" s="43">
        <v>244</v>
      </c>
      <c r="G10" s="43">
        <v>630</v>
      </c>
      <c r="H10" s="43">
        <v>22</v>
      </c>
      <c r="I10" s="51">
        <f t="shared" si="0"/>
        <v>896</v>
      </c>
      <c r="J10" s="45">
        <f t="shared" si="1"/>
        <v>268800</v>
      </c>
      <c r="K10" s="43">
        <v>244</v>
      </c>
      <c r="L10" s="43">
        <v>630</v>
      </c>
      <c r="M10" s="43">
        <v>22</v>
      </c>
      <c r="N10" s="51">
        <f t="shared" si="2"/>
        <v>896</v>
      </c>
      <c r="O10" s="52"/>
      <c r="P10" s="47"/>
      <c r="Q10" s="48"/>
    </row>
    <row r="11" spans="1:17" ht="15.75" customHeight="1" x14ac:dyDescent="0.15">
      <c r="A11" s="49"/>
      <c r="C11" s="50"/>
      <c r="D11" s="41" t="s">
        <v>20</v>
      </c>
      <c r="E11" s="42">
        <v>500</v>
      </c>
      <c r="F11" s="43">
        <v>244</v>
      </c>
      <c r="G11" s="43">
        <v>630</v>
      </c>
      <c r="H11" s="43">
        <v>22</v>
      </c>
      <c r="I11" s="51">
        <f t="shared" si="0"/>
        <v>896</v>
      </c>
      <c r="J11" s="45">
        <f t="shared" si="1"/>
        <v>448000</v>
      </c>
      <c r="K11" s="43">
        <v>244</v>
      </c>
      <c r="L11" s="43">
        <v>630</v>
      </c>
      <c r="M11" s="43">
        <v>22</v>
      </c>
      <c r="N11" s="51">
        <f t="shared" si="2"/>
        <v>896</v>
      </c>
      <c r="O11" s="52"/>
      <c r="P11" s="47"/>
      <c r="Q11" s="48"/>
    </row>
    <row r="12" spans="1:17" ht="15.75" customHeight="1" x14ac:dyDescent="0.15">
      <c r="A12" s="49"/>
      <c r="C12" s="50"/>
      <c r="D12" s="41" t="s">
        <v>21</v>
      </c>
      <c r="E12" s="42">
        <v>500</v>
      </c>
      <c r="F12" s="43">
        <v>244</v>
      </c>
      <c r="G12" s="43">
        <v>630</v>
      </c>
      <c r="H12" s="43">
        <v>22</v>
      </c>
      <c r="I12" s="51">
        <f t="shared" si="0"/>
        <v>896</v>
      </c>
      <c r="J12" s="45">
        <f t="shared" si="1"/>
        <v>448000</v>
      </c>
      <c r="K12" s="43">
        <v>244</v>
      </c>
      <c r="L12" s="43">
        <v>630</v>
      </c>
      <c r="M12" s="43">
        <v>22</v>
      </c>
      <c r="N12" s="51">
        <f t="shared" si="2"/>
        <v>896</v>
      </c>
      <c r="O12" s="52"/>
      <c r="P12" s="47"/>
      <c r="Q12" s="48"/>
    </row>
    <row r="13" spans="1:17" ht="15.75" customHeight="1" x14ac:dyDescent="0.15">
      <c r="A13" s="49"/>
      <c r="C13" s="50"/>
      <c r="D13" s="41" t="s">
        <v>22</v>
      </c>
      <c r="E13" s="42">
        <v>500</v>
      </c>
      <c r="F13" s="43">
        <v>244</v>
      </c>
      <c r="G13" s="43">
        <v>630</v>
      </c>
      <c r="H13" s="43">
        <v>22</v>
      </c>
      <c r="I13" s="51">
        <f t="shared" si="0"/>
        <v>896</v>
      </c>
      <c r="J13" s="45">
        <f t="shared" si="1"/>
        <v>448000</v>
      </c>
      <c r="K13" s="43">
        <v>244</v>
      </c>
      <c r="L13" s="43">
        <v>630</v>
      </c>
      <c r="M13" s="43">
        <v>22</v>
      </c>
      <c r="N13" s="51">
        <f t="shared" si="2"/>
        <v>896</v>
      </c>
      <c r="O13" s="52"/>
      <c r="P13" s="47"/>
      <c r="Q13" s="48"/>
    </row>
    <row r="14" spans="1:17" ht="15.75" customHeight="1" x14ac:dyDescent="0.15">
      <c r="A14" s="49"/>
      <c r="C14" s="50"/>
      <c r="D14" s="41" t="s">
        <v>23</v>
      </c>
      <c r="E14" s="42">
        <v>500</v>
      </c>
      <c r="F14" s="43">
        <v>244</v>
      </c>
      <c r="G14" s="43">
        <v>630</v>
      </c>
      <c r="H14" s="43">
        <v>22</v>
      </c>
      <c r="I14" s="51">
        <f t="shared" si="0"/>
        <v>896</v>
      </c>
      <c r="J14" s="45">
        <f t="shared" si="1"/>
        <v>448000</v>
      </c>
      <c r="K14" s="43">
        <v>244</v>
      </c>
      <c r="L14" s="43">
        <v>630</v>
      </c>
      <c r="M14" s="43">
        <v>22</v>
      </c>
      <c r="N14" s="51">
        <f t="shared" si="2"/>
        <v>896</v>
      </c>
      <c r="O14" s="52"/>
      <c r="P14" s="47"/>
      <c r="Q14" s="48"/>
    </row>
    <row r="15" spans="1:17" ht="15.75" customHeight="1" x14ac:dyDescent="0.15">
      <c r="A15" s="49"/>
      <c r="C15" s="50"/>
      <c r="D15" s="41" t="s">
        <v>24</v>
      </c>
      <c r="E15" s="42">
        <v>300</v>
      </c>
      <c r="F15" s="43">
        <v>244</v>
      </c>
      <c r="G15" s="43">
        <v>630</v>
      </c>
      <c r="H15" s="43">
        <v>22</v>
      </c>
      <c r="I15" s="51">
        <f t="shared" si="0"/>
        <v>896</v>
      </c>
      <c r="J15" s="45">
        <f t="shared" si="1"/>
        <v>268800</v>
      </c>
      <c r="K15" s="43">
        <v>244</v>
      </c>
      <c r="L15" s="43">
        <v>630</v>
      </c>
      <c r="M15" s="43">
        <v>22</v>
      </c>
      <c r="N15" s="51">
        <f t="shared" si="2"/>
        <v>896</v>
      </c>
      <c r="O15" s="52"/>
      <c r="P15" s="47"/>
      <c r="Q15" s="48"/>
    </row>
    <row r="16" spans="1:17" ht="15.75" customHeight="1" x14ac:dyDescent="0.15">
      <c r="A16" s="49"/>
      <c r="C16" s="50"/>
      <c r="D16" s="41" t="s">
        <v>25</v>
      </c>
      <c r="E16" s="42">
        <v>280</v>
      </c>
      <c r="F16" s="43">
        <v>244</v>
      </c>
      <c r="G16" s="43">
        <v>630</v>
      </c>
      <c r="H16" s="43">
        <v>22</v>
      </c>
      <c r="I16" s="51">
        <f t="shared" si="0"/>
        <v>896</v>
      </c>
      <c r="J16" s="45">
        <f t="shared" si="1"/>
        <v>250880</v>
      </c>
      <c r="K16" s="43">
        <v>244</v>
      </c>
      <c r="L16" s="43">
        <v>630</v>
      </c>
      <c r="M16" s="43">
        <v>22</v>
      </c>
      <c r="N16" s="51">
        <f t="shared" si="2"/>
        <v>896</v>
      </c>
      <c r="O16" s="52"/>
      <c r="P16" s="47"/>
      <c r="Q16" s="48"/>
    </row>
    <row r="17" spans="1:17" s="62" customFormat="1" ht="15.75" customHeight="1" x14ac:dyDescent="0.15">
      <c r="A17" s="54"/>
      <c r="B17" s="55"/>
      <c r="C17" s="56"/>
      <c r="D17" s="41" t="s">
        <v>26</v>
      </c>
      <c r="E17" s="57">
        <v>160</v>
      </c>
      <c r="F17" s="43">
        <v>244</v>
      </c>
      <c r="G17" s="43">
        <v>630</v>
      </c>
      <c r="H17" s="58">
        <v>22</v>
      </c>
      <c r="I17" s="59">
        <f t="shared" si="0"/>
        <v>896</v>
      </c>
      <c r="J17" s="60">
        <f t="shared" si="1"/>
        <v>143360</v>
      </c>
      <c r="K17" s="43">
        <v>244</v>
      </c>
      <c r="L17" s="43">
        <v>630</v>
      </c>
      <c r="M17" s="43">
        <v>22</v>
      </c>
      <c r="N17" s="51">
        <f t="shared" si="2"/>
        <v>896</v>
      </c>
      <c r="O17" s="52"/>
      <c r="P17" s="47"/>
      <c r="Q17" s="61"/>
    </row>
    <row r="18" spans="1:17" ht="15.75" customHeight="1" x14ac:dyDescent="0.15">
      <c r="A18" s="49"/>
      <c r="C18" s="50"/>
      <c r="D18" s="41" t="s">
        <v>27</v>
      </c>
      <c r="E18" s="42">
        <v>1200</v>
      </c>
      <c r="F18" s="43">
        <v>244</v>
      </c>
      <c r="G18" s="43">
        <v>630</v>
      </c>
      <c r="H18" s="43">
        <v>22</v>
      </c>
      <c r="I18" s="51">
        <f t="shared" si="0"/>
        <v>896</v>
      </c>
      <c r="J18" s="45">
        <f t="shared" si="1"/>
        <v>1075200</v>
      </c>
      <c r="K18" s="43">
        <v>244</v>
      </c>
      <c r="L18" s="43">
        <v>630</v>
      </c>
      <c r="M18" s="43">
        <v>22</v>
      </c>
      <c r="N18" s="51">
        <f t="shared" si="2"/>
        <v>896</v>
      </c>
      <c r="O18" s="52"/>
      <c r="P18" s="47"/>
      <c r="Q18" s="48"/>
    </row>
    <row r="19" spans="1:17" ht="15.75" customHeight="1" x14ac:dyDescent="0.15">
      <c r="A19" s="49"/>
      <c r="C19" s="50"/>
      <c r="D19" s="41" t="s">
        <v>28</v>
      </c>
      <c r="E19" s="63">
        <v>1120</v>
      </c>
      <c r="F19" s="43">
        <v>13</v>
      </c>
      <c r="G19" s="43">
        <v>30</v>
      </c>
      <c r="H19" s="43">
        <v>2</v>
      </c>
      <c r="I19" s="51">
        <f t="shared" si="0"/>
        <v>45</v>
      </c>
      <c r="J19" s="45">
        <f t="shared" si="1"/>
        <v>50400</v>
      </c>
      <c r="K19" s="43">
        <v>13</v>
      </c>
      <c r="L19" s="43">
        <v>35</v>
      </c>
      <c r="M19" s="43">
        <v>2</v>
      </c>
      <c r="N19" s="51">
        <f t="shared" si="2"/>
        <v>50</v>
      </c>
      <c r="O19" s="52"/>
      <c r="P19" s="47"/>
      <c r="Q19" s="48"/>
    </row>
    <row r="20" spans="1:17" ht="15.75" customHeight="1" x14ac:dyDescent="0.15">
      <c r="A20" s="49"/>
      <c r="C20" s="50"/>
      <c r="D20" s="64" t="s">
        <v>29</v>
      </c>
      <c r="E20" s="65">
        <v>2000</v>
      </c>
      <c r="F20" s="66">
        <v>28</v>
      </c>
      <c r="G20" s="66">
        <v>60</v>
      </c>
      <c r="H20" s="66">
        <v>3</v>
      </c>
      <c r="I20" s="67">
        <f t="shared" si="0"/>
        <v>91</v>
      </c>
      <c r="J20" s="68">
        <f t="shared" si="1"/>
        <v>182000</v>
      </c>
      <c r="K20" s="66">
        <v>85</v>
      </c>
      <c r="L20" s="66">
        <v>190</v>
      </c>
      <c r="M20" s="66">
        <v>9</v>
      </c>
      <c r="N20" s="67">
        <f t="shared" si="2"/>
        <v>284</v>
      </c>
      <c r="O20" s="69"/>
      <c r="P20" s="70"/>
      <c r="Q20" s="48"/>
    </row>
    <row r="21" spans="1:17" ht="15.75" customHeight="1" x14ac:dyDescent="0.15">
      <c r="A21" s="71">
        <v>2</v>
      </c>
      <c r="B21" s="72" t="s">
        <v>30</v>
      </c>
      <c r="C21" s="73"/>
      <c r="D21" s="74" t="s">
        <v>31</v>
      </c>
      <c r="E21" s="75">
        <v>1200</v>
      </c>
      <c r="F21" s="76">
        <v>244</v>
      </c>
      <c r="G21" s="76">
        <v>630</v>
      </c>
      <c r="H21" s="76">
        <v>22</v>
      </c>
      <c r="I21" s="77">
        <f t="shared" si="0"/>
        <v>896</v>
      </c>
      <c r="J21" s="78">
        <f t="shared" si="1"/>
        <v>1075200</v>
      </c>
      <c r="K21" s="76">
        <v>244</v>
      </c>
      <c r="L21" s="76">
        <v>630</v>
      </c>
      <c r="M21" s="76">
        <v>22</v>
      </c>
      <c r="N21" s="77">
        <f t="shared" si="2"/>
        <v>896</v>
      </c>
      <c r="O21" s="79"/>
      <c r="P21" s="80"/>
      <c r="Q21" s="48"/>
    </row>
    <row r="22" spans="1:17" ht="15.75" customHeight="1" x14ac:dyDescent="0.15">
      <c r="A22" s="81"/>
      <c r="B22" s="82"/>
      <c r="C22" s="83"/>
      <c r="D22" s="84" t="s">
        <v>32</v>
      </c>
      <c r="E22" s="85">
        <v>6000</v>
      </c>
      <c r="F22" s="86">
        <v>5</v>
      </c>
      <c r="G22" s="86">
        <v>5</v>
      </c>
      <c r="H22" s="86">
        <v>1</v>
      </c>
      <c r="I22" s="87">
        <f t="shared" si="0"/>
        <v>11</v>
      </c>
      <c r="J22" s="88">
        <f t="shared" si="1"/>
        <v>66000</v>
      </c>
      <c r="K22" s="86">
        <v>5</v>
      </c>
      <c r="L22" s="86">
        <v>8</v>
      </c>
      <c r="M22" s="86">
        <v>1</v>
      </c>
      <c r="N22" s="87">
        <f t="shared" si="2"/>
        <v>14</v>
      </c>
      <c r="O22" s="89"/>
      <c r="P22" s="90"/>
      <c r="Q22" s="48"/>
    </row>
    <row r="23" spans="1:17" ht="15.75" customHeight="1" x14ac:dyDescent="0.15">
      <c r="A23" s="38">
        <v>3</v>
      </c>
      <c r="B23" s="91" t="s">
        <v>33</v>
      </c>
      <c r="C23" s="92"/>
      <c r="D23" s="53" t="s">
        <v>34</v>
      </c>
      <c r="E23" s="93">
        <v>1000</v>
      </c>
      <c r="F23" s="94">
        <v>244</v>
      </c>
      <c r="G23" s="95">
        <v>590</v>
      </c>
      <c r="H23" s="95">
        <v>0</v>
      </c>
      <c r="I23" s="96">
        <f t="shared" si="0"/>
        <v>834</v>
      </c>
      <c r="J23" s="97">
        <f t="shared" si="1"/>
        <v>834000</v>
      </c>
      <c r="K23" s="94">
        <v>244</v>
      </c>
      <c r="L23" s="95">
        <v>582</v>
      </c>
      <c r="M23" s="95">
        <v>0</v>
      </c>
      <c r="N23" s="96">
        <f t="shared" si="2"/>
        <v>826</v>
      </c>
      <c r="O23" s="98"/>
      <c r="P23" s="99"/>
      <c r="Q23" s="48"/>
    </row>
    <row r="24" spans="1:17" ht="15.75" customHeight="1" x14ac:dyDescent="0.15">
      <c r="A24" s="49"/>
      <c r="B24" s="100"/>
      <c r="C24" s="101"/>
      <c r="D24" s="84" t="s">
        <v>35</v>
      </c>
      <c r="E24" s="102">
        <v>1000</v>
      </c>
      <c r="F24" s="86">
        <v>244</v>
      </c>
      <c r="G24" s="103">
        <v>590</v>
      </c>
      <c r="H24" s="103">
        <v>0</v>
      </c>
      <c r="I24" s="87">
        <f t="shared" si="0"/>
        <v>834</v>
      </c>
      <c r="J24" s="88">
        <f t="shared" si="1"/>
        <v>834000</v>
      </c>
      <c r="K24" s="86">
        <v>244</v>
      </c>
      <c r="L24" s="103">
        <v>582</v>
      </c>
      <c r="M24" s="103">
        <v>0</v>
      </c>
      <c r="N24" s="87">
        <f t="shared" si="2"/>
        <v>826</v>
      </c>
      <c r="O24" s="89"/>
      <c r="P24" s="90"/>
      <c r="Q24" s="48"/>
    </row>
    <row r="25" spans="1:17" ht="19.5" customHeight="1" x14ac:dyDescent="0.15">
      <c r="A25" s="104">
        <v>4</v>
      </c>
      <c r="B25" s="39" t="s">
        <v>36</v>
      </c>
      <c r="C25" s="105"/>
      <c r="D25" s="106"/>
      <c r="E25" s="107"/>
      <c r="F25" s="108"/>
      <c r="G25" s="108"/>
      <c r="H25" s="108"/>
      <c r="I25" s="109"/>
      <c r="J25" s="110"/>
      <c r="K25" s="108"/>
      <c r="L25" s="108"/>
      <c r="M25" s="108"/>
      <c r="N25" s="109"/>
      <c r="O25" s="109"/>
      <c r="P25" s="111"/>
      <c r="Q25" s="48"/>
    </row>
    <row r="26" spans="1:17" ht="15.75" customHeight="1" x14ac:dyDescent="0.15">
      <c r="A26" s="49"/>
      <c r="C26" s="112" t="s">
        <v>37</v>
      </c>
      <c r="D26" s="74" t="s">
        <v>14</v>
      </c>
      <c r="E26" s="113">
        <v>250</v>
      </c>
      <c r="F26" s="114">
        <v>128</v>
      </c>
      <c r="G26" s="114">
        <v>240</v>
      </c>
      <c r="H26" s="114">
        <v>0</v>
      </c>
      <c r="I26" s="115">
        <f t="shared" ref="I26:I37" si="3">SUM(F26:H26)</f>
        <v>368</v>
      </c>
      <c r="J26" s="78">
        <f t="shared" ref="J26:J37" si="4">E26*I26</f>
        <v>92000</v>
      </c>
      <c r="K26" s="114">
        <v>128</v>
      </c>
      <c r="L26" s="114">
        <v>235</v>
      </c>
      <c r="M26" s="114">
        <v>0</v>
      </c>
      <c r="N26" s="115">
        <f t="shared" ref="N26:N79" si="5">SUM(K26:M26)</f>
        <v>363</v>
      </c>
      <c r="O26" s="116"/>
      <c r="P26" s="80"/>
      <c r="Q26" s="48"/>
    </row>
    <row r="27" spans="1:17" ht="15.75" customHeight="1" x14ac:dyDescent="0.15">
      <c r="A27" s="49"/>
      <c r="C27" s="117"/>
      <c r="D27" s="41" t="s">
        <v>15</v>
      </c>
      <c r="E27" s="63">
        <v>1000</v>
      </c>
      <c r="F27" s="118">
        <v>128</v>
      </c>
      <c r="G27" s="118">
        <v>240</v>
      </c>
      <c r="H27" s="118">
        <v>0</v>
      </c>
      <c r="I27" s="119">
        <f t="shared" si="3"/>
        <v>368</v>
      </c>
      <c r="J27" s="45">
        <f t="shared" si="4"/>
        <v>368000</v>
      </c>
      <c r="K27" s="118">
        <v>128</v>
      </c>
      <c r="L27" s="118">
        <v>235</v>
      </c>
      <c r="M27" s="118">
        <v>0</v>
      </c>
      <c r="N27" s="119">
        <f t="shared" si="5"/>
        <v>363</v>
      </c>
      <c r="O27" s="120"/>
      <c r="P27" s="47"/>
      <c r="Q27" s="48"/>
    </row>
    <row r="28" spans="1:17" ht="15.75" customHeight="1" x14ac:dyDescent="0.15">
      <c r="A28" s="49"/>
      <c r="C28" s="117"/>
      <c r="D28" s="41" t="s">
        <v>38</v>
      </c>
      <c r="E28" s="63">
        <v>250</v>
      </c>
      <c r="F28" s="118">
        <v>128</v>
      </c>
      <c r="G28" s="118">
        <v>240</v>
      </c>
      <c r="H28" s="118">
        <v>0</v>
      </c>
      <c r="I28" s="119">
        <f t="shared" si="3"/>
        <v>368</v>
      </c>
      <c r="J28" s="45">
        <f t="shared" si="4"/>
        <v>92000</v>
      </c>
      <c r="K28" s="118">
        <v>128</v>
      </c>
      <c r="L28" s="118">
        <v>235</v>
      </c>
      <c r="M28" s="118">
        <v>0</v>
      </c>
      <c r="N28" s="119">
        <f t="shared" si="5"/>
        <v>363</v>
      </c>
      <c r="O28" s="120"/>
      <c r="P28" s="47"/>
      <c r="Q28" s="48"/>
    </row>
    <row r="29" spans="1:17" ht="15.75" customHeight="1" x14ac:dyDescent="0.15">
      <c r="A29" s="49"/>
      <c r="C29" s="121"/>
      <c r="D29" s="41" t="s">
        <v>17</v>
      </c>
      <c r="E29" s="63">
        <v>250</v>
      </c>
      <c r="F29" s="118">
        <v>128</v>
      </c>
      <c r="G29" s="118">
        <v>240</v>
      </c>
      <c r="H29" s="118">
        <v>0</v>
      </c>
      <c r="I29" s="119">
        <f t="shared" si="3"/>
        <v>368</v>
      </c>
      <c r="J29" s="45">
        <f t="shared" si="4"/>
        <v>92000</v>
      </c>
      <c r="K29" s="118">
        <v>128</v>
      </c>
      <c r="L29" s="118">
        <v>235</v>
      </c>
      <c r="M29" s="118">
        <v>0</v>
      </c>
      <c r="N29" s="119">
        <f t="shared" si="5"/>
        <v>363</v>
      </c>
      <c r="O29" s="120"/>
      <c r="P29" s="47"/>
      <c r="Q29" s="48"/>
    </row>
    <row r="30" spans="1:17" ht="15.75" customHeight="1" x14ac:dyDescent="0.15">
      <c r="A30" s="49"/>
      <c r="C30" s="121"/>
      <c r="D30" s="41" t="s">
        <v>18</v>
      </c>
      <c r="E30" s="63">
        <v>300</v>
      </c>
      <c r="F30" s="118">
        <v>128</v>
      </c>
      <c r="G30" s="118">
        <v>240</v>
      </c>
      <c r="H30" s="118">
        <v>0</v>
      </c>
      <c r="I30" s="119">
        <f t="shared" si="3"/>
        <v>368</v>
      </c>
      <c r="J30" s="45">
        <f t="shared" si="4"/>
        <v>110400</v>
      </c>
      <c r="K30" s="118">
        <v>128</v>
      </c>
      <c r="L30" s="118">
        <v>235</v>
      </c>
      <c r="M30" s="118">
        <v>0</v>
      </c>
      <c r="N30" s="119">
        <f t="shared" si="5"/>
        <v>363</v>
      </c>
      <c r="O30" s="120"/>
      <c r="P30" s="47"/>
      <c r="Q30" s="48"/>
    </row>
    <row r="31" spans="1:17" ht="15.75" customHeight="1" x14ac:dyDescent="0.15">
      <c r="A31" s="49"/>
      <c r="C31" s="121"/>
      <c r="D31" s="41" t="s">
        <v>19</v>
      </c>
      <c r="E31" s="63">
        <v>300</v>
      </c>
      <c r="F31" s="118">
        <v>128</v>
      </c>
      <c r="G31" s="118">
        <v>240</v>
      </c>
      <c r="H31" s="118">
        <v>0</v>
      </c>
      <c r="I31" s="119">
        <f t="shared" si="3"/>
        <v>368</v>
      </c>
      <c r="J31" s="45">
        <f t="shared" si="4"/>
        <v>110400</v>
      </c>
      <c r="K31" s="118">
        <v>128</v>
      </c>
      <c r="L31" s="118">
        <v>235</v>
      </c>
      <c r="M31" s="118">
        <v>0</v>
      </c>
      <c r="N31" s="119">
        <f t="shared" si="5"/>
        <v>363</v>
      </c>
      <c r="O31" s="120"/>
      <c r="P31" s="47"/>
      <c r="Q31" s="48"/>
    </row>
    <row r="32" spans="1:17" ht="15.75" customHeight="1" x14ac:dyDescent="0.15">
      <c r="A32" s="49"/>
      <c r="C32" s="121"/>
      <c r="D32" s="41" t="s">
        <v>39</v>
      </c>
      <c r="E32" s="63">
        <v>300</v>
      </c>
      <c r="F32" s="118">
        <v>128</v>
      </c>
      <c r="G32" s="118">
        <v>240</v>
      </c>
      <c r="H32" s="118">
        <v>0</v>
      </c>
      <c r="I32" s="119">
        <f t="shared" si="3"/>
        <v>368</v>
      </c>
      <c r="J32" s="45">
        <f t="shared" si="4"/>
        <v>110400</v>
      </c>
      <c r="K32" s="118">
        <v>128</v>
      </c>
      <c r="L32" s="118">
        <v>235</v>
      </c>
      <c r="M32" s="118">
        <v>0</v>
      </c>
      <c r="N32" s="119">
        <f t="shared" si="5"/>
        <v>363</v>
      </c>
      <c r="O32" s="120"/>
      <c r="P32" s="47"/>
      <c r="Q32" s="48"/>
    </row>
    <row r="33" spans="1:17" ht="15.75" customHeight="1" x14ac:dyDescent="0.15">
      <c r="A33" s="49"/>
      <c r="C33" s="121"/>
      <c r="D33" s="41" t="s">
        <v>40</v>
      </c>
      <c r="E33" s="63">
        <v>500</v>
      </c>
      <c r="F33" s="118">
        <v>128</v>
      </c>
      <c r="G33" s="118">
        <v>240</v>
      </c>
      <c r="H33" s="118">
        <v>0</v>
      </c>
      <c r="I33" s="119">
        <f t="shared" si="3"/>
        <v>368</v>
      </c>
      <c r="J33" s="45">
        <f t="shared" si="4"/>
        <v>184000</v>
      </c>
      <c r="K33" s="118">
        <v>128</v>
      </c>
      <c r="L33" s="118">
        <v>235</v>
      </c>
      <c r="M33" s="118">
        <v>0</v>
      </c>
      <c r="N33" s="119">
        <f t="shared" si="5"/>
        <v>363</v>
      </c>
      <c r="O33" s="120"/>
      <c r="P33" s="47"/>
      <c r="Q33" s="48"/>
    </row>
    <row r="34" spans="1:17" ht="15.75" customHeight="1" x14ac:dyDescent="0.15">
      <c r="A34" s="49"/>
      <c r="C34" s="121"/>
      <c r="D34" s="41" t="s">
        <v>41</v>
      </c>
      <c r="E34" s="63">
        <v>500</v>
      </c>
      <c r="F34" s="118">
        <v>128</v>
      </c>
      <c r="G34" s="118">
        <v>240</v>
      </c>
      <c r="H34" s="118">
        <v>0</v>
      </c>
      <c r="I34" s="119">
        <f t="shared" si="3"/>
        <v>368</v>
      </c>
      <c r="J34" s="45">
        <f t="shared" si="4"/>
        <v>184000</v>
      </c>
      <c r="K34" s="118">
        <v>128</v>
      </c>
      <c r="L34" s="118">
        <v>235</v>
      </c>
      <c r="M34" s="118">
        <v>0</v>
      </c>
      <c r="N34" s="119">
        <f t="shared" si="5"/>
        <v>363</v>
      </c>
      <c r="O34" s="120"/>
      <c r="P34" s="47"/>
      <c r="Q34" s="48"/>
    </row>
    <row r="35" spans="1:17" ht="15.75" customHeight="1" x14ac:dyDescent="0.15">
      <c r="A35" s="49"/>
      <c r="C35" s="121"/>
      <c r="D35" s="41" t="s">
        <v>42</v>
      </c>
      <c r="E35" s="63">
        <v>500</v>
      </c>
      <c r="F35" s="118">
        <v>128</v>
      </c>
      <c r="G35" s="118">
        <v>240</v>
      </c>
      <c r="H35" s="118">
        <v>0</v>
      </c>
      <c r="I35" s="119">
        <f t="shared" si="3"/>
        <v>368</v>
      </c>
      <c r="J35" s="45">
        <f t="shared" si="4"/>
        <v>184000</v>
      </c>
      <c r="K35" s="118">
        <v>128</v>
      </c>
      <c r="L35" s="118">
        <v>235</v>
      </c>
      <c r="M35" s="118">
        <v>0</v>
      </c>
      <c r="N35" s="119">
        <f t="shared" si="5"/>
        <v>363</v>
      </c>
      <c r="O35" s="120"/>
      <c r="P35" s="47"/>
      <c r="Q35" s="48"/>
    </row>
    <row r="36" spans="1:17" ht="15.75" customHeight="1" x14ac:dyDescent="0.15">
      <c r="A36" s="49"/>
      <c r="C36" s="121"/>
      <c r="D36" s="41" t="s">
        <v>43</v>
      </c>
      <c r="E36" s="63">
        <v>300</v>
      </c>
      <c r="F36" s="118">
        <v>128</v>
      </c>
      <c r="G36" s="118">
        <v>240</v>
      </c>
      <c r="H36" s="118">
        <v>0</v>
      </c>
      <c r="I36" s="119">
        <f t="shared" si="3"/>
        <v>368</v>
      </c>
      <c r="J36" s="45">
        <f t="shared" si="4"/>
        <v>110400</v>
      </c>
      <c r="K36" s="118">
        <v>128</v>
      </c>
      <c r="L36" s="118">
        <v>235</v>
      </c>
      <c r="M36" s="118">
        <v>0</v>
      </c>
      <c r="N36" s="119">
        <f t="shared" si="5"/>
        <v>363</v>
      </c>
      <c r="O36" s="120"/>
      <c r="P36" s="47"/>
      <c r="Q36" s="48"/>
    </row>
    <row r="37" spans="1:17" ht="15.75" customHeight="1" x14ac:dyDescent="0.15">
      <c r="A37" s="49"/>
      <c r="C37" s="122"/>
      <c r="D37" s="84" t="s">
        <v>44</v>
      </c>
      <c r="E37" s="102">
        <v>1200</v>
      </c>
      <c r="F37" s="118">
        <v>128</v>
      </c>
      <c r="G37" s="86">
        <v>240</v>
      </c>
      <c r="H37" s="86">
        <v>0</v>
      </c>
      <c r="I37" s="123">
        <f t="shared" si="3"/>
        <v>368</v>
      </c>
      <c r="J37" s="88">
        <f t="shared" si="4"/>
        <v>441600</v>
      </c>
      <c r="K37" s="86">
        <v>128</v>
      </c>
      <c r="L37" s="86">
        <v>235</v>
      </c>
      <c r="M37" s="86">
        <v>0</v>
      </c>
      <c r="N37" s="123">
        <f t="shared" si="5"/>
        <v>363</v>
      </c>
      <c r="O37" s="124"/>
      <c r="P37" s="90"/>
      <c r="Q37" s="48"/>
    </row>
    <row r="38" spans="1:17" ht="15.75" customHeight="1" x14ac:dyDescent="0.15">
      <c r="A38" s="49"/>
      <c r="C38" s="125" t="s">
        <v>45</v>
      </c>
      <c r="D38" s="126" t="s">
        <v>46</v>
      </c>
      <c r="E38" s="127">
        <v>2000</v>
      </c>
      <c r="F38" s="128">
        <v>0</v>
      </c>
      <c r="G38" s="128">
        <v>195</v>
      </c>
      <c r="H38" s="128">
        <v>1</v>
      </c>
      <c r="I38" s="129">
        <f>SUM(F38:H38)</f>
        <v>196</v>
      </c>
      <c r="J38" s="130">
        <f>E38*I38</f>
        <v>392000</v>
      </c>
      <c r="K38" s="131">
        <v>0</v>
      </c>
      <c r="L38" s="131">
        <v>195</v>
      </c>
      <c r="M38" s="131">
        <v>1</v>
      </c>
      <c r="N38" s="129">
        <f>SUM(K38:M38)</f>
        <v>196</v>
      </c>
      <c r="O38" s="132"/>
      <c r="P38" s="133"/>
      <c r="Q38" s="48"/>
    </row>
    <row r="39" spans="1:17" ht="15.75" customHeight="1" x14ac:dyDescent="0.15">
      <c r="A39" s="49"/>
      <c r="C39" s="134" t="s">
        <v>47</v>
      </c>
      <c r="D39" s="135"/>
      <c r="E39" s="136"/>
      <c r="F39" s="137"/>
      <c r="G39" s="137"/>
      <c r="H39" s="137"/>
      <c r="I39" s="138"/>
      <c r="J39" s="139"/>
      <c r="K39" s="137"/>
      <c r="L39" s="137"/>
      <c r="M39" s="137"/>
      <c r="N39" s="138"/>
      <c r="O39" s="138"/>
      <c r="P39" s="140"/>
      <c r="Q39" s="48"/>
    </row>
    <row r="40" spans="1:17" s="146" customFormat="1" x14ac:dyDescent="0.15">
      <c r="A40" s="49"/>
      <c r="B40" s="141"/>
      <c r="C40" s="142" t="s">
        <v>48</v>
      </c>
      <c r="D40" s="143" t="s">
        <v>49</v>
      </c>
      <c r="E40" s="113">
        <v>3600</v>
      </c>
      <c r="F40" s="144">
        <v>0</v>
      </c>
      <c r="G40" s="144">
        <v>10</v>
      </c>
      <c r="H40" s="144">
        <v>0</v>
      </c>
      <c r="I40" s="115">
        <f>SUM(F40:H40)</f>
        <v>10</v>
      </c>
      <c r="J40" s="78">
        <f>E40*I40</f>
        <v>36000</v>
      </c>
      <c r="K40" s="145">
        <v>0</v>
      </c>
      <c r="L40" s="145">
        <v>8</v>
      </c>
      <c r="M40" s="145">
        <v>0</v>
      </c>
      <c r="N40" s="115">
        <f>SUM(K40:M40)</f>
        <v>8</v>
      </c>
      <c r="O40" s="116"/>
      <c r="P40" s="80"/>
      <c r="Q40" s="48"/>
    </row>
    <row r="41" spans="1:17" s="146" customFormat="1" ht="22.5" x14ac:dyDescent="0.15">
      <c r="A41" s="49"/>
      <c r="B41" s="141"/>
      <c r="C41" s="147" t="s">
        <v>50</v>
      </c>
      <c r="D41" s="148" t="s">
        <v>51</v>
      </c>
      <c r="E41" s="63">
        <v>2200</v>
      </c>
      <c r="F41" s="149">
        <v>0</v>
      </c>
      <c r="G41" s="149">
        <v>5</v>
      </c>
      <c r="H41" s="149">
        <v>0</v>
      </c>
      <c r="I41" s="119">
        <f>SUM(F41:H41)</f>
        <v>5</v>
      </c>
      <c r="J41" s="45">
        <f>E41*I41</f>
        <v>11000</v>
      </c>
      <c r="K41" s="150">
        <v>0</v>
      </c>
      <c r="L41" s="150">
        <v>4</v>
      </c>
      <c r="M41" s="150">
        <v>0</v>
      </c>
      <c r="N41" s="119">
        <f>SUM(K41:M41)</f>
        <v>4</v>
      </c>
      <c r="O41" s="120"/>
      <c r="P41" s="47"/>
      <c r="Q41" s="48"/>
    </row>
    <row r="42" spans="1:17" s="146" customFormat="1" ht="22.5" x14ac:dyDescent="0.15">
      <c r="A42" s="49"/>
      <c r="B42" s="141"/>
      <c r="C42" s="151" t="s">
        <v>52</v>
      </c>
      <c r="D42" s="152" t="s">
        <v>51</v>
      </c>
      <c r="E42" s="102">
        <v>2200</v>
      </c>
      <c r="F42" s="153">
        <v>0</v>
      </c>
      <c r="G42" s="153">
        <v>35</v>
      </c>
      <c r="H42" s="153">
        <v>0</v>
      </c>
      <c r="I42" s="123">
        <f>SUM(F42:H42)</f>
        <v>35</v>
      </c>
      <c r="J42" s="88">
        <f>E42*I42</f>
        <v>77000</v>
      </c>
      <c r="K42" s="154">
        <v>0</v>
      </c>
      <c r="L42" s="154">
        <v>36</v>
      </c>
      <c r="M42" s="154">
        <v>0</v>
      </c>
      <c r="N42" s="123">
        <f>SUM(K42:M42)</f>
        <v>36</v>
      </c>
      <c r="O42" s="124"/>
      <c r="P42" s="90"/>
      <c r="Q42" s="48"/>
    </row>
    <row r="43" spans="1:17" ht="15.75" customHeight="1" x14ac:dyDescent="0.15">
      <c r="A43" s="49"/>
      <c r="C43" s="155" t="s">
        <v>53</v>
      </c>
      <c r="D43" s="156"/>
      <c r="E43" s="136"/>
      <c r="F43" s="137"/>
      <c r="G43" s="137"/>
      <c r="H43" s="137"/>
      <c r="I43" s="138"/>
      <c r="J43" s="139"/>
      <c r="K43" s="137"/>
      <c r="L43" s="137"/>
      <c r="M43" s="137"/>
      <c r="N43" s="138"/>
      <c r="O43" s="138"/>
      <c r="P43" s="140"/>
      <c r="Q43" s="48"/>
    </row>
    <row r="44" spans="1:17" ht="22.5" x14ac:dyDescent="0.15">
      <c r="A44" s="49"/>
      <c r="B44" s="141"/>
      <c r="C44" s="142" t="s">
        <v>54</v>
      </c>
      <c r="D44" s="157" t="s">
        <v>55</v>
      </c>
      <c r="E44" s="113">
        <v>2800</v>
      </c>
      <c r="F44" s="144">
        <v>0</v>
      </c>
      <c r="G44" s="158">
        <v>50</v>
      </c>
      <c r="H44" s="144">
        <v>0</v>
      </c>
      <c r="I44" s="115">
        <f>SUM(F44:H44)</f>
        <v>50</v>
      </c>
      <c r="J44" s="78">
        <f>E44*I44</f>
        <v>140000</v>
      </c>
      <c r="K44" s="145">
        <v>0</v>
      </c>
      <c r="L44" s="158">
        <v>47</v>
      </c>
      <c r="M44" s="145">
        <v>0</v>
      </c>
      <c r="N44" s="115">
        <f>SUM(K44:M44)</f>
        <v>47</v>
      </c>
      <c r="O44" s="116"/>
      <c r="P44" s="80"/>
      <c r="Q44" s="48"/>
    </row>
    <row r="45" spans="1:17" ht="22.5" x14ac:dyDescent="0.15">
      <c r="A45" s="49"/>
      <c r="B45" s="141"/>
      <c r="C45" s="147" t="s">
        <v>56</v>
      </c>
      <c r="D45" s="148" t="s">
        <v>57</v>
      </c>
      <c r="E45" s="63">
        <v>3000</v>
      </c>
      <c r="F45" s="149">
        <v>0</v>
      </c>
      <c r="G45" s="159">
        <v>3</v>
      </c>
      <c r="H45" s="149">
        <v>0</v>
      </c>
      <c r="I45" s="119">
        <f>SUM(F45:H45)</f>
        <v>3</v>
      </c>
      <c r="J45" s="45">
        <f>E45*I45</f>
        <v>9000</v>
      </c>
      <c r="K45" s="150">
        <v>0</v>
      </c>
      <c r="L45" s="159">
        <v>3</v>
      </c>
      <c r="M45" s="150">
        <v>0</v>
      </c>
      <c r="N45" s="119">
        <f>SUM(K45:M45)</f>
        <v>3</v>
      </c>
      <c r="O45" s="120"/>
      <c r="P45" s="47"/>
      <c r="Q45" s="48"/>
    </row>
    <row r="46" spans="1:17" x14ac:dyDescent="0.15">
      <c r="A46" s="49"/>
      <c r="C46" s="147" t="s">
        <v>58</v>
      </c>
      <c r="D46" s="160" t="s">
        <v>59</v>
      </c>
      <c r="E46" s="63">
        <v>5650</v>
      </c>
      <c r="F46" s="149">
        <v>0</v>
      </c>
      <c r="G46" s="161">
        <v>105</v>
      </c>
      <c r="H46" s="149">
        <v>0</v>
      </c>
      <c r="I46" s="119">
        <f>SUM(F46:H46)</f>
        <v>105</v>
      </c>
      <c r="J46" s="45">
        <f>E46*I46</f>
        <v>593250</v>
      </c>
      <c r="K46" s="150">
        <v>0</v>
      </c>
      <c r="L46" s="159">
        <v>106</v>
      </c>
      <c r="M46" s="150">
        <v>0</v>
      </c>
      <c r="N46" s="119">
        <f>SUM(K46:M46)</f>
        <v>106</v>
      </c>
      <c r="O46" s="120"/>
      <c r="P46" s="47"/>
      <c r="Q46" s="48"/>
    </row>
    <row r="47" spans="1:17" x14ac:dyDescent="0.15">
      <c r="A47" s="49"/>
      <c r="B47" s="141"/>
      <c r="C47" s="147" t="s">
        <v>60</v>
      </c>
      <c r="D47" s="160" t="s">
        <v>59</v>
      </c>
      <c r="E47" s="63">
        <v>5650</v>
      </c>
      <c r="F47" s="149">
        <v>0</v>
      </c>
      <c r="G47" s="161">
        <v>45</v>
      </c>
      <c r="H47" s="149">
        <v>0</v>
      </c>
      <c r="I47" s="119">
        <f>SUM(F47:H47)</f>
        <v>45</v>
      </c>
      <c r="J47" s="45">
        <f>E47*I47</f>
        <v>254250</v>
      </c>
      <c r="K47" s="150">
        <v>0</v>
      </c>
      <c r="L47" s="159">
        <v>45</v>
      </c>
      <c r="M47" s="150">
        <v>0</v>
      </c>
      <c r="N47" s="119">
        <f t="shared" si="5"/>
        <v>45</v>
      </c>
      <c r="O47" s="120"/>
      <c r="P47" s="47"/>
      <c r="Q47" s="48"/>
    </row>
    <row r="48" spans="1:17" ht="36" x14ac:dyDescent="0.15">
      <c r="A48" s="49"/>
      <c r="B48" s="141"/>
      <c r="C48" s="162" t="s">
        <v>61</v>
      </c>
      <c r="D48" s="163" t="s">
        <v>62</v>
      </c>
      <c r="E48" s="164">
        <v>3350</v>
      </c>
      <c r="F48" s="165">
        <v>0</v>
      </c>
      <c r="G48" s="165">
        <v>10</v>
      </c>
      <c r="H48" s="165">
        <v>0</v>
      </c>
      <c r="I48" s="166">
        <f>SUM(F48:H48)</f>
        <v>10</v>
      </c>
      <c r="J48" s="88">
        <f>E48*I48</f>
        <v>33500</v>
      </c>
      <c r="K48" s="167">
        <v>0</v>
      </c>
      <c r="L48" s="167">
        <v>12</v>
      </c>
      <c r="M48" s="167">
        <v>0</v>
      </c>
      <c r="N48" s="168">
        <f t="shared" si="5"/>
        <v>12</v>
      </c>
      <c r="O48" s="169"/>
      <c r="P48" s="170"/>
      <c r="Q48" s="48"/>
    </row>
    <row r="49" spans="1:17" ht="15.75" customHeight="1" x14ac:dyDescent="0.15">
      <c r="A49" s="104">
        <v>5</v>
      </c>
      <c r="B49" s="171" t="s">
        <v>63</v>
      </c>
      <c r="C49" s="172"/>
      <c r="D49" s="173"/>
      <c r="E49" s="174"/>
      <c r="F49" s="175"/>
      <c r="G49" s="175"/>
      <c r="H49" s="175"/>
      <c r="I49" s="176"/>
      <c r="J49" s="48"/>
      <c r="K49" s="177"/>
      <c r="L49" s="177"/>
      <c r="M49" s="177"/>
      <c r="N49" s="178"/>
      <c r="O49" s="178"/>
      <c r="P49" s="179"/>
      <c r="Q49" s="48"/>
    </row>
    <row r="50" spans="1:17" ht="15.75" customHeight="1" x14ac:dyDescent="0.15">
      <c r="A50" s="38"/>
      <c r="C50" s="180" t="s">
        <v>64</v>
      </c>
      <c r="D50" s="181" t="s">
        <v>65</v>
      </c>
      <c r="E50" s="75">
        <v>1200</v>
      </c>
      <c r="F50" s="144">
        <v>152</v>
      </c>
      <c r="G50" s="144">
        <v>390</v>
      </c>
      <c r="H50" s="182">
        <v>10</v>
      </c>
      <c r="I50" s="115">
        <f t="shared" ref="I50:I56" si="6">SUM(F50:H50)</f>
        <v>552</v>
      </c>
      <c r="J50" s="78">
        <f t="shared" ref="J50:J56" si="7">E50*I50</f>
        <v>662400</v>
      </c>
      <c r="K50" s="145">
        <v>152</v>
      </c>
      <c r="L50" s="145">
        <v>390</v>
      </c>
      <c r="M50" s="158">
        <v>11</v>
      </c>
      <c r="N50" s="115">
        <f t="shared" si="5"/>
        <v>553</v>
      </c>
      <c r="O50" s="116"/>
      <c r="P50" s="80"/>
      <c r="Q50" s="48"/>
    </row>
    <row r="51" spans="1:17" ht="15.75" customHeight="1" x14ac:dyDescent="0.15">
      <c r="A51" s="49"/>
      <c r="C51" s="183" t="s">
        <v>66</v>
      </c>
      <c r="D51" s="41" t="s">
        <v>67</v>
      </c>
      <c r="E51" s="42">
        <v>4600</v>
      </c>
      <c r="F51" s="149">
        <v>138</v>
      </c>
      <c r="G51" s="149">
        <v>430</v>
      </c>
      <c r="H51" s="161">
        <v>14</v>
      </c>
      <c r="I51" s="119">
        <f t="shared" si="6"/>
        <v>582</v>
      </c>
      <c r="J51" s="45">
        <f t="shared" si="7"/>
        <v>2677200</v>
      </c>
      <c r="K51" s="150">
        <v>138</v>
      </c>
      <c r="L51" s="150">
        <v>433</v>
      </c>
      <c r="M51" s="159">
        <v>19</v>
      </c>
      <c r="N51" s="119">
        <f t="shared" si="5"/>
        <v>590</v>
      </c>
      <c r="O51" s="120"/>
      <c r="P51" s="47"/>
      <c r="Q51" s="48"/>
    </row>
    <row r="52" spans="1:17" ht="15.75" customHeight="1" x14ac:dyDescent="0.15">
      <c r="A52" s="49"/>
      <c r="C52" s="183"/>
      <c r="D52" s="41" t="s">
        <v>68</v>
      </c>
      <c r="E52" s="42">
        <v>15000</v>
      </c>
      <c r="F52" s="149">
        <v>15</v>
      </c>
      <c r="G52" s="149">
        <v>20</v>
      </c>
      <c r="H52" s="161">
        <v>1</v>
      </c>
      <c r="I52" s="119">
        <f t="shared" si="6"/>
        <v>36</v>
      </c>
      <c r="J52" s="45">
        <f t="shared" si="7"/>
        <v>540000</v>
      </c>
      <c r="K52" s="150">
        <v>15</v>
      </c>
      <c r="L52" s="150">
        <v>17</v>
      </c>
      <c r="M52" s="159">
        <v>1</v>
      </c>
      <c r="N52" s="119">
        <f t="shared" si="5"/>
        <v>33</v>
      </c>
      <c r="O52" s="120"/>
      <c r="P52" s="47"/>
      <c r="Q52" s="48"/>
    </row>
    <row r="53" spans="1:17" ht="15.75" customHeight="1" x14ac:dyDescent="0.15">
      <c r="A53" s="49"/>
      <c r="C53" s="184" t="s">
        <v>69</v>
      </c>
      <c r="D53" s="185" t="s">
        <v>70</v>
      </c>
      <c r="E53" s="42">
        <v>5500</v>
      </c>
      <c r="F53" s="149">
        <v>7</v>
      </c>
      <c r="G53" s="149">
        <v>50</v>
      </c>
      <c r="H53" s="159">
        <v>0</v>
      </c>
      <c r="I53" s="119">
        <f t="shared" si="6"/>
        <v>57</v>
      </c>
      <c r="J53" s="45">
        <f t="shared" si="7"/>
        <v>313500</v>
      </c>
      <c r="K53" s="150">
        <v>7</v>
      </c>
      <c r="L53" s="150">
        <v>53</v>
      </c>
      <c r="M53" s="159">
        <v>0</v>
      </c>
      <c r="N53" s="119">
        <f t="shared" si="5"/>
        <v>60</v>
      </c>
      <c r="O53" s="120"/>
      <c r="P53" s="47"/>
      <c r="Q53" s="48"/>
    </row>
    <row r="54" spans="1:17" ht="15.75" customHeight="1" x14ac:dyDescent="0.15">
      <c r="A54" s="49"/>
      <c r="C54" s="184"/>
      <c r="D54" s="186" t="s">
        <v>71</v>
      </c>
      <c r="E54" s="42">
        <v>5800</v>
      </c>
      <c r="F54" s="149">
        <v>13</v>
      </c>
      <c r="G54" s="149">
        <v>70</v>
      </c>
      <c r="H54" s="159">
        <v>0</v>
      </c>
      <c r="I54" s="119">
        <f t="shared" si="6"/>
        <v>83</v>
      </c>
      <c r="J54" s="45">
        <f t="shared" si="7"/>
        <v>481400</v>
      </c>
      <c r="K54" s="150">
        <v>13</v>
      </c>
      <c r="L54" s="150">
        <v>72</v>
      </c>
      <c r="M54" s="159">
        <v>0</v>
      </c>
      <c r="N54" s="119">
        <f t="shared" si="5"/>
        <v>85</v>
      </c>
      <c r="O54" s="120"/>
      <c r="P54" s="47"/>
      <c r="Q54" s="48"/>
    </row>
    <row r="55" spans="1:17" ht="15.75" customHeight="1" x14ac:dyDescent="0.15">
      <c r="A55" s="49"/>
      <c r="C55" s="184"/>
      <c r="D55" s="187" t="s">
        <v>72</v>
      </c>
      <c r="E55" s="188">
        <v>5500</v>
      </c>
      <c r="F55" s="189">
        <v>27</v>
      </c>
      <c r="G55" s="189">
        <v>70</v>
      </c>
      <c r="H55" s="190">
        <v>1</v>
      </c>
      <c r="I55" s="191">
        <f t="shared" si="6"/>
        <v>98</v>
      </c>
      <c r="J55" s="68">
        <f t="shared" si="7"/>
        <v>539000</v>
      </c>
      <c r="K55" s="192">
        <v>27</v>
      </c>
      <c r="L55" s="192">
        <v>69</v>
      </c>
      <c r="M55" s="190">
        <v>1</v>
      </c>
      <c r="N55" s="191">
        <f t="shared" si="5"/>
        <v>97</v>
      </c>
      <c r="O55" s="193"/>
      <c r="P55" s="70"/>
      <c r="Q55" s="48"/>
    </row>
    <row r="56" spans="1:17" ht="15.75" customHeight="1" x14ac:dyDescent="0.15">
      <c r="A56" s="49"/>
      <c r="C56" s="194" t="s">
        <v>73</v>
      </c>
      <c r="D56" s="84" t="s">
        <v>74</v>
      </c>
      <c r="E56" s="195">
        <v>5500</v>
      </c>
      <c r="F56" s="153">
        <v>52</v>
      </c>
      <c r="G56" s="153">
        <v>200</v>
      </c>
      <c r="H56" s="196">
        <v>2</v>
      </c>
      <c r="I56" s="123">
        <f t="shared" si="6"/>
        <v>254</v>
      </c>
      <c r="J56" s="88">
        <f t="shared" si="7"/>
        <v>1397000</v>
      </c>
      <c r="K56" s="154">
        <v>52</v>
      </c>
      <c r="L56" s="154">
        <v>200</v>
      </c>
      <c r="M56" s="196">
        <v>2</v>
      </c>
      <c r="N56" s="123">
        <f t="shared" si="5"/>
        <v>254</v>
      </c>
      <c r="O56" s="124"/>
      <c r="P56" s="90"/>
      <c r="Q56" s="48"/>
    </row>
    <row r="57" spans="1:17" ht="15.75" customHeight="1" x14ac:dyDescent="0.15">
      <c r="A57" s="104">
        <v>6</v>
      </c>
      <c r="B57" s="197" t="s">
        <v>75</v>
      </c>
      <c r="C57" s="105"/>
      <c r="D57" s="73"/>
      <c r="E57" s="198"/>
      <c r="F57" s="108"/>
      <c r="G57" s="108"/>
      <c r="H57" s="108"/>
      <c r="I57" s="109"/>
      <c r="J57" s="110"/>
      <c r="K57" s="108"/>
      <c r="L57" s="108"/>
      <c r="M57" s="108"/>
      <c r="N57" s="109"/>
      <c r="O57" s="109"/>
      <c r="P57" s="111"/>
      <c r="Q57" s="48"/>
    </row>
    <row r="58" spans="1:17" ht="15.75" customHeight="1" x14ac:dyDescent="0.15">
      <c r="A58" s="38"/>
      <c r="C58" s="74" t="s">
        <v>76</v>
      </c>
      <c r="D58" s="74" t="s">
        <v>77</v>
      </c>
      <c r="E58" s="75">
        <v>7000</v>
      </c>
      <c r="F58" s="144">
        <v>24</v>
      </c>
      <c r="G58" s="144">
        <v>50</v>
      </c>
      <c r="H58" s="144">
        <v>0</v>
      </c>
      <c r="I58" s="115">
        <f t="shared" ref="I58:I64" si="8">SUM(F58:H58)</f>
        <v>74</v>
      </c>
      <c r="J58" s="78">
        <f t="shared" ref="J58:J69" si="9">E58*I58</f>
        <v>518000</v>
      </c>
      <c r="K58" s="145">
        <v>24</v>
      </c>
      <c r="L58" s="145">
        <v>50</v>
      </c>
      <c r="M58" s="145">
        <v>0</v>
      </c>
      <c r="N58" s="115">
        <f t="shared" si="5"/>
        <v>74</v>
      </c>
      <c r="O58" s="116"/>
      <c r="P58" s="80"/>
      <c r="Q58" s="48"/>
    </row>
    <row r="59" spans="1:17" ht="15.75" customHeight="1" x14ac:dyDescent="0.15">
      <c r="A59" s="49"/>
      <c r="C59" s="199" t="s">
        <v>78</v>
      </c>
      <c r="D59" s="200" t="s">
        <v>79</v>
      </c>
      <c r="E59" s="42">
        <v>1500</v>
      </c>
      <c r="F59" s="149">
        <v>16</v>
      </c>
      <c r="G59" s="149">
        <v>40</v>
      </c>
      <c r="H59" s="150">
        <v>5</v>
      </c>
      <c r="I59" s="119">
        <f t="shared" si="8"/>
        <v>61</v>
      </c>
      <c r="J59" s="45">
        <f t="shared" si="9"/>
        <v>91500</v>
      </c>
      <c r="K59" s="150">
        <v>16</v>
      </c>
      <c r="L59" s="150">
        <v>40</v>
      </c>
      <c r="M59" s="150">
        <v>6</v>
      </c>
      <c r="N59" s="119">
        <f t="shared" si="5"/>
        <v>62</v>
      </c>
      <c r="O59" s="120"/>
      <c r="P59" s="47"/>
      <c r="Q59" s="48"/>
    </row>
    <row r="60" spans="1:17" ht="15.75" customHeight="1" x14ac:dyDescent="0.15">
      <c r="A60" s="49"/>
      <c r="C60" s="199" t="s">
        <v>80</v>
      </c>
      <c r="D60" s="200" t="s">
        <v>81</v>
      </c>
      <c r="E60" s="42">
        <v>1500</v>
      </c>
      <c r="F60" s="149">
        <v>16</v>
      </c>
      <c r="G60" s="149">
        <v>40</v>
      </c>
      <c r="H60" s="150">
        <v>5</v>
      </c>
      <c r="I60" s="119">
        <f t="shared" si="8"/>
        <v>61</v>
      </c>
      <c r="J60" s="45">
        <f t="shared" si="9"/>
        <v>91500</v>
      </c>
      <c r="K60" s="150">
        <v>16</v>
      </c>
      <c r="L60" s="150">
        <v>40</v>
      </c>
      <c r="M60" s="150">
        <v>6</v>
      </c>
      <c r="N60" s="119">
        <f t="shared" si="5"/>
        <v>62</v>
      </c>
      <c r="O60" s="120"/>
      <c r="P60" s="47"/>
      <c r="Q60" s="48"/>
    </row>
    <row r="61" spans="1:17" ht="15.75" customHeight="1" x14ac:dyDescent="0.15">
      <c r="A61" s="49"/>
      <c r="C61" s="199" t="s">
        <v>82</v>
      </c>
      <c r="D61" s="200" t="s">
        <v>79</v>
      </c>
      <c r="E61" s="42">
        <v>1500</v>
      </c>
      <c r="F61" s="149">
        <v>16</v>
      </c>
      <c r="G61" s="149">
        <v>40</v>
      </c>
      <c r="H61" s="150">
        <v>5</v>
      </c>
      <c r="I61" s="119">
        <f t="shared" si="8"/>
        <v>61</v>
      </c>
      <c r="J61" s="45">
        <f t="shared" si="9"/>
        <v>91500</v>
      </c>
      <c r="K61" s="150">
        <v>16</v>
      </c>
      <c r="L61" s="150">
        <v>40</v>
      </c>
      <c r="M61" s="150">
        <v>6</v>
      </c>
      <c r="N61" s="119">
        <f t="shared" si="5"/>
        <v>62</v>
      </c>
      <c r="O61" s="120"/>
      <c r="P61" s="47"/>
      <c r="Q61" s="48"/>
    </row>
    <row r="62" spans="1:17" ht="15.75" customHeight="1" x14ac:dyDescent="0.15">
      <c r="A62" s="49"/>
      <c r="C62" s="201" t="s">
        <v>83</v>
      </c>
      <c r="D62" s="202" t="s">
        <v>79</v>
      </c>
      <c r="E62" s="85">
        <v>1500</v>
      </c>
      <c r="F62" s="149">
        <v>16</v>
      </c>
      <c r="G62" s="153">
        <v>40</v>
      </c>
      <c r="H62" s="154">
        <v>5</v>
      </c>
      <c r="I62" s="123">
        <f t="shared" si="8"/>
        <v>61</v>
      </c>
      <c r="J62" s="88">
        <f t="shared" si="9"/>
        <v>91500</v>
      </c>
      <c r="K62" s="154">
        <v>16</v>
      </c>
      <c r="L62" s="154">
        <v>40</v>
      </c>
      <c r="M62" s="154">
        <v>6</v>
      </c>
      <c r="N62" s="123">
        <f t="shared" si="5"/>
        <v>62</v>
      </c>
      <c r="O62" s="124"/>
      <c r="P62" s="90"/>
      <c r="Q62" s="48"/>
    </row>
    <row r="63" spans="1:17" ht="15.75" customHeight="1" x14ac:dyDescent="0.15">
      <c r="A63" s="104">
        <v>7</v>
      </c>
      <c r="B63" s="72" t="s">
        <v>84</v>
      </c>
      <c r="C63" s="203"/>
      <c r="D63" s="74" t="s">
        <v>85</v>
      </c>
      <c r="E63" s="75">
        <v>100</v>
      </c>
      <c r="F63" s="114">
        <v>244</v>
      </c>
      <c r="G63" s="114">
        <v>630</v>
      </c>
      <c r="H63" s="114">
        <f>H5</f>
        <v>22</v>
      </c>
      <c r="I63" s="115">
        <f t="shared" si="8"/>
        <v>896</v>
      </c>
      <c r="J63" s="78">
        <f t="shared" si="9"/>
        <v>89600</v>
      </c>
      <c r="K63" s="114">
        <v>244</v>
      </c>
      <c r="L63" s="114">
        <f>L5</f>
        <v>630</v>
      </c>
      <c r="M63" s="114">
        <f>M5</f>
        <v>22</v>
      </c>
      <c r="N63" s="115">
        <f t="shared" si="5"/>
        <v>896</v>
      </c>
      <c r="O63" s="116"/>
      <c r="P63" s="80"/>
      <c r="Q63" s="48"/>
    </row>
    <row r="64" spans="1:17" ht="15.75" customHeight="1" x14ac:dyDescent="0.15">
      <c r="A64" s="204"/>
      <c r="B64" s="205"/>
      <c r="C64" s="92"/>
      <c r="D64" s="206" t="s">
        <v>86</v>
      </c>
      <c r="E64" s="42">
        <v>100</v>
      </c>
      <c r="F64" s="118">
        <v>159</v>
      </c>
      <c r="G64" s="118">
        <v>410</v>
      </c>
      <c r="H64" s="118">
        <f>ROUND(H63*0.65,0)</f>
        <v>14</v>
      </c>
      <c r="I64" s="119">
        <f t="shared" si="8"/>
        <v>583</v>
      </c>
      <c r="J64" s="45">
        <f t="shared" si="9"/>
        <v>58300</v>
      </c>
      <c r="K64" s="118">
        <v>159</v>
      </c>
      <c r="L64" s="118">
        <f>ROUND(L63*0.65,0)</f>
        <v>410</v>
      </c>
      <c r="M64" s="118">
        <f>ROUND(M63*0.65,0)</f>
        <v>14</v>
      </c>
      <c r="N64" s="119">
        <f t="shared" si="5"/>
        <v>583</v>
      </c>
      <c r="O64" s="120"/>
      <c r="P64" s="47"/>
      <c r="Q64" s="48"/>
    </row>
    <row r="65" spans="1:17" ht="15.75" customHeight="1" x14ac:dyDescent="0.15">
      <c r="A65" s="204"/>
      <c r="B65" s="205"/>
      <c r="C65" s="92"/>
      <c r="D65" s="206" t="s">
        <v>87</v>
      </c>
      <c r="E65" s="42">
        <v>100</v>
      </c>
      <c r="F65" s="118">
        <v>85</v>
      </c>
      <c r="G65" s="118">
        <v>221</v>
      </c>
      <c r="H65" s="118">
        <f>ROUND(H63*0.35,0)</f>
        <v>8</v>
      </c>
      <c r="I65" s="119">
        <f t="shared" ref="I65:I79" si="10">SUM(F65:H65)</f>
        <v>314</v>
      </c>
      <c r="J65" s="45">
        <f t="shared" si="9"/>
        <v>31400</v>
      </c>
      <c r="K65" s="118">
        <v>85</v>
      </c>
      <c r="L65" s="118">
        <v>221</v>
      </c>
      <c r="M65" s="118">
        <f>ROUND(M63*0.35,0)</f>
        <v>8</v>
      </c>
      <c r="N65" s="119">
        <f>SUM(K65:M65)</f>
        <v>314</v>
      </c>
      <c r="O65" s="120"/>
      <c r="P65" s="47"/>
      <c r="Q65" s="48"/>
    </row>
    <row r="66" spans="1:17" ht="15.75" customHeight="1" x14ac:dyDescent="0.15">
      <c r="A66" s="204"/>
      <c r="B66" s="205"/>
      <c r="C66" s="92"/>
      <c r="D66" s="41" t="s">
        <v>88</v>
      </c>
      <c r="E66" s="42">
        <v>100</v>
      </c>
      <c r="F66" s="118">
        <v>249</v>
      </c>
      <c r="G66" s="118">
        <v>635</v>
      </c>
      <c r="H66" s="118">
        <f>H21+H22</f>
        <v>23</v>
      </c>
      <c r="I66" s="119">
        <f t="shared" si="10"/>
        <v>907</v>
      </c>
      <c r="J66" s="45">
        <f t="shared" si="9"/>
        <v>90700</v>
      </c>
      <c r="K66" s="118">
        <v>249</v>
      </c>
      <c r="L66" s="118">
        <f>L21+L22</f>
        <v>638</v>
      </c>
      <c r="M66" s="118">
        <f>M21+M22</f>
        <v>23</v>
      </c>
      <c r="N66" s="119">
        <f t="shared" si="5"/>
        <v>910</v>
      </c>
      <c r="O66" s="120"/>
      <c r="P66" s="47"/>
      <c r="Q66" s="48"/>
    </row>
    <row r="67" spans="1:17" ht="15.75" customHeight="1" x14ac:dyDescent="0.15">
      <c r="A67" s="204"/>
      <c r="B67" s="205"/>
      <c r="C67" s="92"/>
      <c r="D67" s="41" t="s">
        <v>89</v>
      </c>
      <c r="E67" s="42">
        <v>100</v>
      </c>
      <c r="F67" s="118">
        <v>244</v>
      </c>
      <c r="G67" s="118">
        <v>590</v>
      </c>
      <c r="H67" s="118">
        <f>H23</f>
        <v>0</v>
      </c>
      <c r="I67" s="119">
        <f t="shared" si="10"/>
        <v>834</v>
      </c>
      <c r="J67" s="45">
        <f t="shared" si="9"/>
        <v>83400</v>
      </c>
      <c r="K67" s="118">
        <v>244</v>
      </c>
      <c r="L67" s="118">
        <f>L23</f>
        <v>582</v>
      </c>
      <c r="M67" s="118">
        <f>M23</f>
        <v>0</v>
      </c>
      <c r="N67" s="119">
        <f t="shared" si="5"/>
        <v>826</v>
      </c>
      <c r="O67" s="120"/>
      <c r="P67" s="47"/>
      <c r="Q67" s="48"/>
    </row>
    <row r="68" spans="1:17" ht="15.75" customHeight="1" x14ac:dyDescent="0.15">
      <c r="A68" s="204"/>
      <c r="B68" s="205"/>
      <c r="C68" s="92"/>
      <c r="D68" s="207" t="s">
        <v>90</v>
      </c>
      <c r="E68" s="42">
        <v>100</v>
      </c>
      <c r="F68" s="118">
        <v>0</v>
      </c>
      <c r="G68" s="118">
        <v>195</v>
      </c>
      <c r="H68" s="118">
        <f>H38</f>
        <v>1</v>
      </c>
      <c r="I68" s="119">
        <f t="shared" si="10"/>
        <v>196</v>
      </c>
      <c r="J68" s="45">
        <f t="shared" si="9"/>
        <v>19600</v>
      </c>
      <c r="K68" s="118">
        <v>0</v>
      </c>
      <c r="L68" s="118">
        <f>L38</f>
        <v>195</v>
      </c>
      <c r="M68" s="118">
        <f>M38</f>
        <v>1</v>
      </c>
      <c r="N68" s="119">
        <f t="shared" si="5"/>
        <v>196</v>
      </c>
      <c r="O68" s="120"/>
      <c r="P68" s="47"/>
      <c r="Q68" s="48"/>
    </row>
    <row r="69" spans="1:17" ht="15.75" customHeight="1" x14ac:dyDescent="0.15">
      <c r="A69" s="204"/>
      <c r="B69" s="205"/>
      <c r="C69" s="92"/>
      <c r="D69" s="207" t="s">
        <v>91</v>
      </c>
      <c r="E69" s="42">
        <v>100</v>
      </c>
      <c r="F69" s="118">
        <v>128</v>
      </c>
      <c r="G69" s="118">
        <v>240</v>
      </c>
      <c r="H69" s="118">
        <f>H26</f>
        <v>0</v>
      </c>
      <c r="I69" s="119">
        <f t="shared" si="10"/>
        <v>368</v>
      </c>
      <c r="J69" s="45">
        <f t="shared" si="9"/>
        <v>36800</v>
      </c>
      <c r="K69" s="118">
        <v>128</v>
      </c>
      <c r="L69" s="118">
        <f>L26</f>
        <v>235</v>
      </c>
      <c r="M69" s="118">
        <f>M26</f>
        <v>0</v>
      </c>
      <c r="N69" s="119">
        <f t="shared" si="5"/>
        <v>363</v>
      </c>
      <c r="O69" s="120"/>
      <c r="P69" s="47"/>
      <c r="Q69" s="48"/>
    </row>
    <row r="70" spans="1:17" ht="15.75" customHeight="1" x14ac:dyDescent="0.15">
      <c r="A70" s="204"/>
      <c r="B70" s="205"/>
      <c r="C70" s="92"/>
      <c r="D70" s="207" t="s">
        <v>92</v>
      </c>
      <c r="E70" s="42">
        <v>100</v>
      </c>
      <c r="F70" s="118">
        <v>0</v>
      </c>
      <c r="G70" s="118">
        <v>50</v>
      </c>
      <c r="H70" s="118">
        <f>H40+H41+H42</f>
        <v>0</v>
      </c>
      <c r="I70" s="119">
        <f t="shared" si="10"/>
        <v>50</v>
      </c>
      <c r="J70" s="45">
        <f>E70*I70</f>
        <v>5000</v>
      </c>
      <c r="K70" s="118">
        <v>0</v>
      </c>
      <c r="L70" s="118">
        <f>L40+L41+L42</f>
        <v>48</v>
      </c>
      <c r="M70" s="118">
        <f>M40+M41+M42</f>
        <v>0</v>
      </c>
      <c r="N70" s="119">
        <f>SUM(K70:M70)</f>
        <v>48</v>
      </c>
      <c r="O70" s="120"/>
      <c r="P70" s="47"/>
      <c r="Q70" s="48"/>
    </row>
    <row r="71" spans="1:17" ht="15.75" customHeight="1" x14ac:dyDescent="0.15">
      <c r="A71" s="204"/>
      <c r="B71" s="205"/>
      <c r="C71" s="92"/>
      <c r="D71" s="207" t="s">
        <v>93</v>
      </c>
      <c r="E71" s="42">
        <v>100</v>
      </c>
      <c r="F71" s="118">
        <v>0</v>
      </c>
      <c r="G71" s="118">
        <v>203</v>
      </c>
      <c r="H71" s="118">
        <f>H44+H45+H46+H47</f>
        <v>0</v>
      </c>
      <c r="I71" s="119">
        <f t="shared" si="10"/>
        <v>203</v>
      </c>
      <c r="J71" s="45">
        <f t="shared" ref="J71:J77" si="11">E71*I71</f>
        <v>20300</v>
      </c>
      <c r="K71" s="118">
        <v>0</v>
      </c>
      <c r="L71" s="118">
        <f>L44+L45+L46+L47</f>
        <v>201</v>
      </c>
      <c r="M71" s="118">
        <f>M44+M45+M46+M47</f>
        <v>0</v>
      </c>
      <c r="N71" s="119">
        <f t="shared" si="5"/>
        <v>201</v>
      </c>
      <c r="O71" s="120"/>
      <c r="P71" s="47"/>
      <c r="Q71" s="48"/>
    </row>
    <row r="72" spans="1:17" ht="15.75" customHeight="1" x14ac:dyDescent="0.15">
      <c r="A72" s="204"/>
      <c r="B72" s="205"/>
      <c r="C72" s="92"/>
      <c r="D72" s="41" t="s">
        <v>94</v>
      </c>
      <c r="E72" s="42">
        <v>100</v>
      </c>
      <c r="F72" s="118">
        <v>152</v>
      </c>
      <c r="G72" s="118">
        <v>390</v>
      </c>
      <c r="H72" s="118">
        <f>H50</f>
        <v>10</v>
      </c>
      <c r="I72" s="119">
        <f t="shared" si="10"/>
        <v>552</v>
      </c>
      <c r="J72" s="45">
        <f t="shared" si="11"/>
        <v>55200</v>
      </c>
      <c r="K72" s="118">
        <v>152</v>
      </c>
      <c r="L72" s="118">
        <f>L50</f>
        <v>390</v>
      </c>
      <c r="M72" s="118">
        <f>M50</f>
        <v>11</v>
      </c>
      <c r="N72" s="119">
        <f t="shared" si="5"/>
        <v>553</v>
      </c>
      <c r="O72" s="120"/>
      <c r="P72" s="47"/>
      <c r="Q72" s="48"/>
    </row>
    <row r="73" spans="1:17" ht="15.75" customHeight="1" x14ac:dyDescent="0.15">
      <c r="A73" s="204"/>
      <c r="B73" s="205"/>
      <c r="C73" s="92"/>
      <c r="D73" s="41" t="s">
        <v>95</v>
      </c>
      <c r="E73" s="42">
        <v>100</v>
      </c>
      <c r="F73" s="118">
        <v>153</v>
      </c>
      <c r="G73" s="118">
        <v>450</v>
      </c>
      <c r="H73" s="118">
        <f>H51+H52</f>
        <v>15</v>
      </c>
      <c r="I73" s="119">
        <f t="shared" si="10"/>
        <v>618</v>
      </c>
      <c r="J73" s="45">
        <f t="shared" si="11"/>
        <v>61800</v>
      </c>
      <c r="K73" s="118">
        <v>153</v>
      </c>
      <c r="L73" s="118">
        <f>L51+L52</f>
        <v>450</v>
      </c>
      <c r="M73" s="118">
        <f>M51+M52</f>
        <v>20</v>
      </c>
      <c r="N73" s="119">
        <f t="shared" si="5"/>
        <v>623</v>
      </c>
      <c r="O73" s="120"/>
      <c r="P73" s="47"/>
      <c r="Q73" s="48"/>
    </row>
    <row r="74" spans="1:17" ht="15" customHeight="1" x14ac:dyDescent="0.15">
      <c r="A74" s="204"/>
      <c r="B74" s="205"/>
      <c r="C74" s="92"/>
      <c r="D74" s="41" t="s">
        <v>96</v>
      </c>
      <c r="E74" s="42">
        <v>100</v>
      </c>
      <c r="F74" s="118">
        <v>47</v>
      </c>
      <c r="G74" s="118">
        <v>190</v>
      </c>
      <c r="H74" s="118">
        <f>H53+H54+H55</f>
        <v>1</v>
      </c>
      <c r="I74" s="119">
        <f t="shared" si="10"/>
        <v>238</v>
      </c>
      <c r="J74" s="45">
        <f t="shared" si="11"/>
        <v>23800</v>
      </c>
      <c r="K74" s="118">
        <v>47</v>
      </c>
      <c r="L74" s="118">
        <f>L53+L54+L55</f>
        <v>194</v>
      </c>
      <c r="M74" s="118">
        <f>M53+M54+M55</f>
        <v>1</v>
      </c>
      <c r="N74" s="119">
        <f t="shared" si="5"/>
        <v>242</v>
      </c>
      <c r="O74" s="120"/>
      <c r="P74" s="47"/>
      <c r="Q74" s="48"/>
    </row>
    <row r="75" spans="1:17" ht="15.75" customHeight="1" x14ac:dyDescent="0.15">
      <c r="A75" s="204"/>
      <c r="B75" s="205"/>
      <c r="C75" s="92"/>
      <c r="D75" s="41" t="s">
        <v>97</v>
      </c>
      <c r="E75" s="42">
        <v>100</v>
      </c>
      <c r="F75" s="118">
        <v>52</v>
      </c>
      <c r="G75" s="118">
        <v>200</v>
      </c>
      <c r="H75" s="118">
        <f>H56</f>
        <v>2</v>
      </c>
      <c r="I75" s="119">
        <f>SUM(F75:H75)</f>
        <v>254</v>
      </c>
      <c r="J75" s="45">
        <f t="shared" si="11"/>
        <v>25400</v>
      </c>
      <c r="K75" s="118">
        <v>52</v>
      </c>
      <c r="L75" s="118">
        <f>L56</f>
        <v>200</v>
      </c>
      <c r="M75" s="118">
        <f>M56</f>
        <v>2</v>
      </c>
      <c r="N75" s="119">
        <f>SUM(K75:M75)</f>
        <v>254</v>
      </c>
      <c r="O75" s="120"/>
      <c r="P75" s="47"/>
      <c r="Q75" s="48"/>
    </row>
    <row r="76" spans="1:17" ht="15.75" customHeight="1" x14ac:dyDescent="0.15">
      <c r="A76" s="204"/>
      <c r="B76" s="205"/>
      <c r="C76" s="92"/>
      <c r="D76" s="41" t="s">
        <v>98</v>
      </c>
      <c r="E76" s="42">
        <v>100</v>
      </c>
      <c r="F76" s="118">
        <v>16</v>
      </c>
      <c r="G76" s="118">
        <v>40</v>
      </c>
      <c r="H76" s="118">
        <f>H59</f>
        <v>5</v>
      </c>
      <c r="I76" s="119">
        <f t="shared" si="10"/>
        <v>61</v>
      </c>
      <c r="J76" s="45">
        <f t="shared" si="11"/>
        <v>6100</v>
      </c>
      <c r="K76" s="118">
        <v>16</v>
      </c>
      <c r="L76" s="118">
        <f t="shared" ref="L76:M79" si="12">L59</f>
        <v>40</v>
      </c>
      <c r="M76" s="118">
        <f t="shared" si="12"/>
        <v>6</v>
      </c>
      <c r="N76" s="119">
        <f t="shared" si="5"/>
        <v>62</v>
      </c>
      <c r="O76" s="120"/>
      <c r="P76" s="47"/>
      <c r="Q76" s="48"/>
    </row>
    <row r="77" spans="1:17" ht="15.75" customHeight="1" x14ac:dyDescent="0.15">
      <c r="A77" s="204"/>
      <c r="B77" s="205"/>
      <c r="C77" s="92"/>
      <c r="D77" s="41" t="s">
        <v>99</v>
      </c>
      <c r="E77" s="42">
        <v>100</v>
      </c>
      <c r="F77" s="118">
        <v>16</v>
      </c>
      <c r="G77" s="118">
        <v>40</v>
      </c>
      <c r="H77" s="118">
        <f>H60</f>
        <v>5</v>
      </c>
      <c r="I77" s="119">
        <f t="shared" si="10"/>
        <v>61</v>
      </c>
      <c r="J77" s="45">
        <f t="shared" si="11"/>
        <v>6100</v>
      </c>
      <c r="K77" s="118">
        <v>16</v>
      </c>
      <c r="L77" s="118">
        <f t="shared" si="12"/>
        <v>40</v>
      </c>
      <c r="M77" s="118">
        <f t="shared" si="12"/>
        <v>6</v>
      </c>
      <c r="N77" s="119">
        <f t="shared" si="5"/>
        <v>62</v>
      </c>
      <c r="O77" s="120"/>
      <c r="P77" s="47"/>
      <c r="Q77" s="48"/>
    </row>
    <row r="78" spans="1:17" ht="15.75" customHeight="1" x14ac:dyDescent="0.15">
      <c r="A78" s="204"/>
      <c r="B78" s="205"/>
      <c r="C78" s="92"/>
      <c r="D78" s="41" t="s">
        <v>100</v>
      </c>
      <c r="E78" s="42">
        <v>100</v>
      </c>
      <c r="F78" s="118">
        <v>16</v>
      </c>
      <c r="G78" s="118">
        <v>40</v>
      </c>
      <c r="H78" s="118">
        <f>H61</f>
        <v>5</v>
      </c>
      <c r="I78" s="119">
        <f t="shared" si="10"/>
        <v>61</v>
      </c>
      <c r="J78" s="45">
        <f>E78*I78</f>
        <v>6100</v>
      </c>
      <c r="K78" s="118">
        <v>16</v>
      </c>
      <c r="L78" s="118">
        <f t="shared" si="12"/>
        <v>40</v>
      </c>
      <c r="M78" s="118">
        <f t="shared" si="12"/>
        <v>6</v>
      </c>
      <c r="N78" s="119">
        <f t="shared" si="5"/>
        <v>62</v>
      </c>
      <c r="O78" s="120"/>
      <c r="P78" s="47"/>
      <c r="Q78" s="48"/>
    </row>
    <row r="79" spans="1:17" ht="15.75" customHeight="1" thickBot="1" x14ac:dyDescent="0.2">
      <c r="A79" s="208"/>
      <c r="B79" s="209"/>
      <c r="C79" s="210"/>
      <c r="D79" s="211" t="s">
        <v>101</v>
      </c>
      <c r="E79" s="212">
        <v>100</v>
      </c>
      <c r="F79" s="213">
        <v>16</v>
      </c>
      <c r="G79" s="213">
        <f>G62</f>
        <v>40</v>
      </c>
      <c r="H79" s="213">
        <f>H62</f>
        <v>5</v>
      </c>
      <c r="I79" s="214">
        <f t="shared" si="10"/>
        <v>61</v>
      </c>
      <c r="J79" s="215">
        <f>E79*I79</f>
        <v>6100</v>
      </c>
      <c r="K79" s="213">
        <v>16</v>
      </c>
      <c r="L79" s="213">
        <f t="shared" si="12"/>
        <v>40</v>
      </c>
      <c r="M79" s="213">
        <f t="shared" si="12"/>
        <v>6</v>
      </c>
      <c r="N79" s="214">
        <f t="shared" si="5"/>
        <v>62</v>
      </c>
      <c r="O79" s="216"/>
      <c r="P79" s="217"/>
      <c r="Q79" s="48"/>
    </row>
    <row r="80" spans="1:17" ht="16.5" customHeight="1" x14ac:dyDescent="0.15">
      <c r="C80" s="218"/>
      <c r="F80" s="220"/>
      <c r="G80" s="220"/>
      <c r="H80" s="220"/>
      <c r="I80" s="221"/>
      <c r="J80" s="222">
        <f>SUM(J5:J79)</f>
        <v>20422840</v>
      </c>
      <c r="K80" s="220"/>
      <c r="L80" s="220"/>
      <c r="M80" s="220"/>
      <c r="O80" s="221" t="s">
        <v>102</v>
      </c>
      <c r="P80" s="222">
        <f>SUM(P5:P79)</f>
        <v>0</v>
      </c>
      <c r="Q80" s="224"/>
    </row>
    <row r="81" spans="6:16" ht="18" customHeight="1" x14ac:dyDescent="0.15">
      <c r="F81" s="220"/>
      <c r="G81" s="220"/>
      <c r="H81" s="220"/>
      <c r="I81" s="221"/>
      <c r="J81" s="225">
        <f>J80*0.1</f>
        <v>2042284</v>
      </c>
      <c r="K81" s="220"/>
      <c r="L81" s="220"/>
      <c r="M81" s="220"/>
      <c r="O81" s="221" t="s">
        <v>103</v>
      </c>
      <c r="P81" s="225">
        <f>P80*0.1</f>
        <v>0</v>
      </c>
    </row>
    <row r="82" spans="6:16" ht="24.75" customHeight="1" x14ac:dyDescent="0.15">
      <c r="J82" s="226">
        <f>J81+J80</f>
        <v>22465124</v>
      </c>
      <c r="O82" s="223" t="s">
        <v>104</v>
      </c>
      <c r="P82" s="227">
        <f>P81+P80</f>
        <v>0</v>
      </c>
    </row>
    <row r="84" spans="6:16" x14ac:dyDescent="0.15">
      <c r="K84" s="4"/>
      <c r="L84" s="4"/>
      <c r="M84" s="4"/>
      <c r="N84" s="4"/>
      <c r="O84" s="4"/>
    </row>
    <row r="85" spans="6:16" x14ac:dyDescent="0.15">
      <c r="K85" s="4"/>
      <c r="L85" s="4"/>
      <c r="M85" s="4"/>
      <c r="N85" s="4"/>
      <c r="O85" s="4"/>
    </row>
    <row r="86" spans="6:16" x14ac:dyDescent="0.15">
      <c r="K86" s="4"/>
      <c r="L86" s="4"/>
      <c r="M86" s="4"/>
      <c r="N86" s="4"/>
      <c r="O86" s="4"/>
    </row>
    <row r="87" spans="6:16" x14ac:dyDescent="0.15">
      <c r="K87" s="4"/>
      <c r="L87" s="4"/>
      <c r="M87" s="4"/>
      <c r="N87" s="4"/>
      <c r="O87" s="4"/>
    </row>
    <row r="88" spans="6:16" x14ac:dyDescent="0.15">
      <c r="K88" s="4"/>
      <c r="L88" s="4"/>
      <c r="M88" s="4"/>
      <c r="N88" s="4"/>
      <c r="O88" s="4"/>
    </row>
  </sheetData>
  <mergeCells count="16">
    <mergeCell ref="B49:C49"/>
    <mergeCell ref="C51:C52"/>
    <mergeCell ref="C53:C55"/>
    <mergeCell ref="B57:C57"/>
    <mergeCell ref="P2:P4"/>
    <mergeCell ref="E3:E4"/>
    <mergeCell ref="F3:I3"/>
    <mergeCell ref="J3:J4"/>
    <mergeCell ref="B5:C5"/>
    <mergeCell ref="B25:C25"/>
    <mergeCell ref="B1:O1"/>
    <mergeCell ref="A2:C4"/>
    <mergeCell ref="D2:D4"/>
    <mergeCell ref="E2:J2"/>
    <mergeCell ref="N2:N4"/>
    <mergeCell ref="O2:O4"/>
  </mergeCells>
  <phoneticPr fontId="3"/>
  <pageMargins left="0.59055118110236227" right="0.15748031496062992" top="0.31496062992125984" bottom="0.15748031496062992" header="0.74803149606299213" footer="0.1574803149606299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R8入札積算資料</vt:lpstr>
      <vt:lpstr>'R8入札積算資料'!Print_Area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us10101</dc:creator>
  <cp:lastModifiedBy>us10101</cp:lastModifiedBy>
  <dcterms:created xsi:type="dcterms:W3CDTF">2026-02-25T08:33:57Z</dcterms:created>
  <dcterms:modified xsi:type="dcterms:W3CDTF">2026-02-25T08:34:15Z</dcterms:modified>
</cp:coreProperties>
</file>